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095" windowHeight="1176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66" i="1" l="1"/>
  <c r="G330" i="1"/>
  <c r="G324" i="1" s="1"/>
  <c r="G319" i="1" s="1"/>
  <c r="F330" i="1"/>
  <c r="E330" i="1"/>
  <c r="E317" i="1"/>
  <c r="F317" i="1"/>
  <c r="E311" i="1"/>
  <c r="E270" i="1" s="1"/>
  <c r="G311" i="1"/>
  <c r="G305" i="1"/>
  <c r="G290" i="1"/>
  <c r="F290" i="1"/>
  <c r="G208" i="1"/>
  <c r="G203" i="1"/>
  <c r="F191" i="1"/>
  <c r="G191" i="1"/>
  <c r="E191" i="1"/>
  <c r="E112" i="1"/>
  <c r="F120" i="1"/>
  <c r="F112" i="1" s="1"/>
  <c r="G120" i="1"/>
  <c r="G112" i="1" s="1"/>
  <c r="G143" i="1"/>
  <c r="F163" i="1"/>
  <c r="G163" i="1"/>
  <c r="E163" i="1"/>
  <c r="G153" i="1"/>
  <c r="D61" i="1"/>
  <c r="D57" i="1"/>
  <c r="D53" i="1"/>
  <c r="C53" i="1"/>
  <c r="G56" i="1"/>
  <c r="G333" i="1"/>
  <c r="G63" i="1"/>
  <c r="G317" i="1"/>
  <c r="G231" i="1"/>
  <c r="G223" i="1"/>
  <c r="G60" i="1" s="1"/>
  <c r="G220" i="1"/>
  <c r="G217" i="1"/>
  <c r="G214" i="1"/>
  <c r="G106" i="1"/>
  <c r="G47" i="1" s="1"/>
  <c r="G100" i="1"/>
  <c r="G45" i="1" s="1"/>
  <c r="G94" i="1"/>
  <c r="G44" i="1" s="1"/>
  <c r="G90" i="1"/>
  <c r="G86" i="1"/>
  <c r="G41" i="1" s="1"/>
  <c r="G79" i="1"/>
  <c r="G77" i="1" s="1"/>
  <c r="G70" i="1"/>
  <c r="G43" i="1"/>
  <c r="G42" i="1"/>
  <c r="G13" i="1"/>
  <c r="G20" i="1" s="1"/>
  <c r="G25" i="1" s="1"/>
  <c r="F324" i="1"/>
  <c r="F319" i="1" s="1"/>
  <c r="E319" i="1"/>
  <c r="F311" i="1"/>
  <c r="F305" i="1"/>
  <c r="F231" i="1"/>
  <c r="E231" i="1"/>
  <c r="F223" i="1"/>
  <c r="E223" i="1"/>
  <c r="F220" i="1"/>
  <c r="E220" i="1"/>
  <c r="F217" i="1"/>
  <c r="E217" i="1"/>
  <c r="F214" i="1"/>
  <c r="E214" i="1"/>
  <c r="E213" i="1" s="1"/>
  <c r="F213" i="1"/>
  <c r="F212" i="1" s="1"/>
  <c r="F34" i="1" s="1"/>
  <c r="F208" i="1"/>
  <c r="F56" i="1" s="1"/>
  <c r="E208" i="1"/>
  <c r="E56" i="1" s="1"/>
  <c r="F203" i="1"/>
  <c r="F202" i="1" s="1"/>
  <c r="F33" i="1" s="1"/>
  <c r="E203" i="1"/>
  <c r="E202" i="1" s="1"/>
  <c r="E33" i="1" s="1"/>
  <c r="F153" i="1"/>
  <c r="E153" i="1"/>
  <c r="E152" i="1" s="1"/>
  <c r="E51" i="1" s="1"/>
  <c r="F152" i="1"/>
  <c r="F143" i="1"/>
  <c r="E143" i="1"/>
  <c r="E111" i="1" s="1"/>
  <c r="F106" i="1"/>
  <c r="F47" i="1" s="1"/>
  <c r="E106" i="1"/>
  <c r="E47" i="1" s="1"/>
  <c r="F100" i="1"/>
  <c r="F45" i="1" s="1"/>
  <c r="E100" i="1"/>
  <c r="E45" i="1" s="1"/>
  <c r="F94" i="1"/>
  <c r="F44" i="1" s="1"/>
  <c r="E94" i="1"/>
  <c r="E44" i="1" s="1"/>
  <c r="F90" i="1"/>
  <c r="F42" i="1" s="1"/>
  <c r="E90" i="1"/>
  <c r="F86" i="1"/>
  <c r="F41" i="1" s="1"/>
  <c r="E86" i="1"/>
  <c r="E41" i="1" s="1"/>
  <c r="F79" i="1"/>
  <c r="E79" i="1"/>
  <c r="F70" i="1"/>
  <c r="F65" i="1" s="1"/>
  <c r="E70" i="1"/>
  <c r="C61" i="1"/>
  <c r="F60" i="1"/>
  <c r="E60" i="1"/>
  <c r="C57" i="1"/>
  <c r="F55" i="1"/>
  <c r="F51" i="1"/>
  <c r="D48" i="1"/>
  <c r="C48" i="1"/>
  <c r="F46" i="1"/>
  <c r="E46" i="1"/>
  <c r="F43" i="1"/>
  <c r="E43" i="1"/>
  <c r="E42" i="1"/>
  <c r="D37" i="1"/>
  <c r="C37" i="1"/>
  <c r="F30" i="1"/>
  <c r="E30" i="1"/>
  <c r="D30" i="1"/>
  <c r="C30" i="1"/>
  <c r="F13" i="1"/>
  <c r="F20" i="1" s="1"/>
  <c r="F25" i="1" s="1"/>
  <c r="E13" i="1"/>
  <c r="E20" i="1" s="1"/>
  <c r="E25" i="1" s="1"/>
  <c r="D13" i="1"/>
  <c r="D20" i="1" s="1"/>
  <c r="D25" i="1" s="1"/>
  <c r="C13" i="1"/>
  <c r="C20" i="1" s="1"/>
  <c r="C25" i="1" s="1"/>
  <c r="F59" i="1" l="1"/>
  <c r="F61" i="1" s="1"/>
  <c r="F270" i="1"/>
  <c r="F230" i="1" s="1"/>
  <c r="F229" i="1" s="1"/>
  <c r="F62" i="1" s="1"/>
  <c r="F35" i="1" s="1"/>
  <c r="G65" i="1"/>
  <c r="G39" i="1" s="1"/>
  <c r="G48" i="1" s="1"/>
  <c r="G152" i="1"/>
  <c r="G51" i="1" s="1"/>
  <c r="F111" i="1"/>
  <c r="F110" i="1" s="1"/>
  <c r="F32" i="1" s="1"/>
  <c r="F57" i="1"/>
  <c r="G111" i="1"/>
  <c r="G110" i="1" s="1"/>
  <c r="G270" i="1"/>
  <c r="E65" i="1"/>
  <c r="E39" i="1" s="1"/>
  <c r="E48" i="1" s="1"/>
  <c r="E55" i="1"/>
  <c r="E57" i="1" s="1"/>
  <c r="G40" i="1"/>
  <c r="E77" i="1"/>
  <c r="E40" i="1" s="1"/>
  <c r="F77" i="1"/>
  <c r="F64" i="1" s="1"/>
  <c r="F31" i="1" s="1"/>
  <c r="E110" i="1"/>
  <c r="E32" i="1" s="1"/>
  <c r="G50" i="1"/>
  <c r="G53" i="1" s="1"/>
  <c r="G202" i="1"/>
  <c r="G33" i="1" s="1"/>
  <c r="G55" i="1"/>
  <c r="G57" i="1" s="1"/>
  <c r="E230" i="1"/>
  <c r="E229" i="1" s="1"/>
  <c r="E62" i="1" s="1"/>
  <c r="E35" i="1" s="1"/>
  <c r="E50" i="1"/>
  <c r="E53" i="1" s="1"/>
  <c r="G213" i="1"/>
  <c r="G212" i="1" s="1"/>
  <c r="G34" i="1" s="1"/>
  <c r="F50" i="1"/>
  <c r="F53" i="1" s="1"/>
  <c r="F39" i="1"/>
  <c r="E212" i="1"/>
  <c r="E34" i="1" s="1"/>
  <c r="E59" i="1"/>
  <c r="E61" i="1" s="1"/>
  <c r="E64" i="1" l="1"/>
  <c r="E31" i="1" s="1"/>
  <c r="G64" i="1"/>
  <c r="G31" i="1" s="1"/>
  <c r="G59" i="1"/>
  <c r="G61" i="1" s="1"/>
  <c r="F40" i="1"/>
  <c r="F48" i="1" s="1"/>
  <c r="G230" i="1"/>
  <c r="G229" i="1" s="1"/>
  <c r="G62" i="1" s="1"/>
  <c r="G35" i="1" s="1"/>
  <c r="F37" i="1"/>
  <c r="E37" i="1"/>
  <c r="G32" i="1"/>
  <c r="G37" i="1" l="1"/>
</calcChain>
</file>

<file path=xl/sharedStrings.xml><?xml version="1.0" encoding="utf-8"?>
<sst xmlns="http://schemas.openxmlformats.org/spreadsheetml/2006/main" count="646" uniqueCount="599">
  <si>
    <t xml:space="preserve">"AGENCIJE ZA VODNO PODRUČJE RIJEKE SAVE" SARAJEVO </t>
  </si>
  <si>
    <t>ZA 2014. GODINU</t>
  </si>
  <si>
    <t>I -PRIHODI I DRUGA SREDSTVA:</t>
  </si>
  <si>
    <t>Red. broj</t>
  </si>
  <si>
    <t>IZVORI SREDSTAVA</t>
  </si>
  <si>
    <t>OKVIRNI PLAN 2014. GODINA</t>
  </si>
  <si>
    <t>PLAN ZA 2013. GODINU</t>
  </si>
  <si>
    <t>PLAN ZA 2014. GODINU</t>
  </si>
  <si>
    <t>IZMJENE I DOPUNE PLANA ZA 2014. GODINU</t>
  </si>
  <si>
    <t>1.</t>
  </si>
  <si>
    <t>OPĆA VODNA NAKNADA (722529)</t>
  </si>
  <si>
    <t>2.</t>
  </si>
  <si>
    <t>POSEBNE VODNE NAKNADE</t>
  </si>
  <si>
    <t>2.1.</t>
  </si>
  <si>
    <t>Posebna vodna naknada za korištenje površinskih i podzemnih voda (722523, 722524, 722525)</t>
  </si>
  <si>
    <t>2.2.</t>
  </si>
  <si>
    <t>Posebna vodna naknada za korištenje vode za proizvodnju električne energije u hidroelektranama (722526)</t>
  </si>
  <si>
    <t>2.3.</t>
  </si>
  <si>
    <t>Posebna vodna naknada za zaštitu voda od vlasnika transportnih sredstava koja na pogon koriste naftu i naftne derivate (722521)</t>
  </si>
  <si>
    <t>2.4.</t>
  </si>
  <si>
    <t xml:space="preserve">Posebna vodna naknada za zaštitu voda za ispuštanje otpadnih voda, uzgoj ribe, proizvodnju ili uvoz vještačkog đubriva i hemikalija za zaštitu bilja (722522) </t>
  </si>
  <si>
    <t>2.5.</t>
  </si>
  <si>
    <t>Posebna vodna naknada za vađenje materijala iz vodotoka (722527)</t>
  </si>
  <si>
    <t>3.</t>
  </si>
  <si>
    <t>OSTALI IZVORI PRIHODA</t>
  </si>
  <si>
    <t>Ukupno novi vlastiti prihodi (1+2+3):</t>
  </si>
  <si>
    <t>4.</t>
  </si>
  <si>
    <t>NAMJENSKA SREDSTVA BUDŽETA FEDERACIJE BiH</t>
  </si>
  <si>
    <t>5.</t>
  </si>
  <si>
    <t>VIŠAK PRIHODA NAD RASHODIMA IZ PRETHODNIH GODINA</t>
  </si>
  <si>
    <t>6.</t>
  </si>
  <si>
    <t>SREDSTVA AMORTIZACIJE</t>
  </si>
  <si>
    <t>STAVKA PLANA</t>
  </si>
  <si>
    <t>NAZIV STAVKE</t>
  </si>
  <si>
    <t>A.</t>
  </si>
  <si>
    <t>UPRAVLJANJE VODAMA NA VODNOM PODRUČJU RIJEKE SAVE</t>
  </si>
  <si>
    <t>B.</t>
  </si>
  <si>
    <t>TEKUĆA I INVESTICIONA ULAGANJA U VODNE OBJEKTE</t>
  </si>
  <si>
    <t>C.</t>
  </si>
  <si>
    <t>DRUGI POSLOVI I ZADACI IZ NADLEŽNOSTI AGENCIJE</t>
  </si>
  <si>
    <t>D.</t>
  </si>
  <si>
    <t>TROŠKOVI RADA I POSLOVANJA AGENCIJE</t>
  </si>
  <si>
    <t>E.</t>
  </si>
  <si>
    <t>PRENESENE OBAVEZE IZ PRETHODNE GODINE, NAMJENSKA SREDSTVA BUDŽETA FEDERACIJE BIH I NABAVKA STALNIH SREDSTAVA</t>
  </si>
  <si>
    <t>F.</t>
  </si>
  <si>
    <t>REZERVA</t>
  </si>
  <si>
    <t>UKUPNO (A+B+C+D+E+F):</t>
  </si>
  <si>
    <t>A.1.</t>
  </si>
  <si>
    <t>IZRADA STRATEŠKO-PLANSKE DOKUMENTACIJE</t>
  </si>
  <si>
    <t>A.2.</t>
  </si>
  <si>
    <t>MONITORING VODA</t>
  </si>
  <si>
    <t>A.3.</t>
  </si>
  <si>
    <t>INFORMACIONI SISTEM VODA (ISV)</t>
  </si>
  <si>
    <t>A.4.</t>
  </si>
  <si>
    <t>AKTIVNOSTI UPRAVLJANJA VODAMA</t>
  </si>
  <si>
    <t>A.5.</t>
  </si>
  <si>
    <t>IZDAVANJE VODNIH AKATA</t>
  </si>
  <si>
    <t>A.6.</t>
  </si>
  <si>
    <t>JAVNOST RADA I PODIZANJE JAVNE SVIJESTI O VODI</t>
  </si>
  <si>
    <t>A.7.</t>
  </si>
  <si>
    <t xml:space="preserve">OBAVEZE PO MEĐUNARODNIM KONVENCIJAMA I UGOVORIMA </t>
  </si>
  <si>
    <t>A.8.</t>
  </si>
  <si>
    <t>PRIKUPLJANJE  I KONTROLA OBRAČUNA I PLAĆANJA VODNIH NAKNADA</t>
  </si>
  <si>
    <t>A.9.</t>
  </si>
  <si>
    <t>UKUPNO A:</t>
  </si>
  <si>
    <t>B.1.</t>
  </si>
  <si>
    <t>ZAŠTITNI VODNI OBJEKTI U VLASNIŠTVU FEDERACIJE BiH</t>
  </si>
  <si>
    <t>B.2.</t>
  </si>
  <si>
    <t>PREVENTIVNE AKTIVNOSTI I RADOVI ODBRANE OD POPLAVA NA POVRŠINSKIM VODAMA I KATEGORIJE</t>
  </si>
  <si>
    <t>UKUPNO B:</t>
  </si>
  <si>
    <t>C.1.</t>
  </si>
  <si>
    <t>IMPLEMENTACIJA PROJEKATA KOJI SE FINANSIRAJU IZ KREDITNIH I DONATORSKIH SREDSTAVA, BUDŽETA FEDERACIJE BiH itd I PREKOGRANIČNA SARADNJA</t>
  </si>
  <si>
    <t>C.2.</t>
  </si>
  <si>
    <t>OSTALI POSLOVI I ZADACI AGENCIJE</t>
  </si>
  <si>
    <t>UKUPNO C:</t>
  </si>
  <si>
    <t>D.1.</t>
  </si>
  <si>
    <t>BRUTO PLATE I TROŠKOVI POSLOVANJA AGENCIJE</t>
  </si>
  <si>
    <t>D.2.</t>
  </si>
  <si>
    <t>OSTALI RASHODI RADA I POSLOVANJA AGENCIJE</t>
  </si>
  <si>
    <t>UKUPNO D:</t>
  </si>
  <si>
    <t>PRENESENE OBAVEZE IZ PRETHODNE GODINE,NAMJENSKA SREDSTVA BUDŽETA FEDERACIJE BIH I NABAVKA STALNIH SREDSTAVA</t>
  </si>
  <si>
    <t>A.1.1.</t>
  </si>
  <si>
    <t xml:space="preserve">Izrada elaborata određivanja granice vodnog dobra uz vodotoke I kategorije </t>
  </si>
  <si>
    <t>A.1.1.1.</t>
  </si>
  <si>
    <t>Izrada elaborata određivanja granice vodnog dobra uz rijeku Spreču</t>
  </si>
  <si>
    <t>A.1.1.2.</t>
  </si>
  <si>
    <t>Korekcije granica vodnog dobra</t>
  </si>
  <si>
    <t>A.1.2.</t>
  </si>
  <si>
    <t>Izrada tehničkih podloga FOP-a- vodomjerne stanice i vodostaji pri kojima počinje redovna/vanredna odbrana od poplava i provođenje mjera zaštite ljudi i materijalnih dobara</t>
  </si>
  <si>
    <t xml:space="preserve">A.1.3. </t>
  </si>
  <si>
    <t>Izrada hidrodinamičkih modela i mapa rizika od poplava</t>
  </si>
  <si>
    <t>A.1.3.1.</t>
  </si>
  <si>
    <t>Poplavna područja na rijekama Vrbas i Drina</t>
  </si>
  <si>
    <t>A.1.3.2.</t>
  </si>
  <si>
    <t>A.1.4.</t>
  </si>
  <si>
    <t xml:space="preserve">Izrada idejnog projekta uređenja rijeke Spreče </t>
  </si>
  <si>
    <t>A.1.4.1.</t>
  </si>
  <si>
    <t>Izrada geodetskih podloga- za nivo glavnog projekta</t>
  </si>
  <si>
    <t>A.1.4.2</t>
  </si>
  <si>
    <t>Izrada Idejnog projekta uređenja rijeke Spreče od enititetske granice do općine Lukavac</t>
  </si>
  <si>
    <t>A.1.5.</t>
  </si>
  <si>
    <t>Prikupljanje, sistematizacija i analiza podataka poplavnog događaja - maj 2014. godine</t>
  </si>
  <si>
    <t>A.2.1.</t>
  </si>
  <si>
    <t>Automatski hidrološki monitoring sistem na vodnom području rijeke Save u FBiH</t>
  </si>
  <si>
    <t>A.2.2.</t>
  </si>
  <si>
    <t>Hidrometrijski radovi</t>
  </si>
  <si>
    <t>A.2.2.1.</t>
  </si>
  <si>
    <t>Hidrometrijska mjerenja za potrebe AVP Sava sa obnovom vodomjernih letvi</t>
  </si>
  <si>
    <t>A.2.2.2.</t>
  </si>
  <si>
    <t xml:space="preserve">Dnevno osmatranje vodostaja -osmatrači </t>
  </si>
  <si>
    <t>A.2.3.</t>
  </si>
  <si>
    <t>Ihtiološka istraživanja u slivu rijeke Save na području FBiH</t>
  </si>
  <si>
    <t>A.2.4.</t>
  </si>
  <si>
    <t xml:space="preserve">Intervencije po incidentnim zagađenjima </t>
  </si>
  <si>
    <t>A.2.5.</t>
  </si>
  <si>
    <t>Snacija vodomjernih stanica nakon poplava</t>
  </si>
  <si>
    <t>A.2.6.</t>
  </si>
  <si>
    <t>Snimanje poprečnih profila i tragova poplavnih voda</t>
  </si>
  <si>
    <t xml:space="preserve">A.3. </t>
  </si>
  <si>
    <t>A.3.1.</t>
  </si>
  <si>
    <t xml:space="preserve">Održavanje Informacionog sistema voda u Agenciji </t>
  </si>
  <si>
    <t>A.3.2.</t>
  </si>
  <si>
    <t xml:space="preserve">Izrada WEB korisničke aplikacije za vodno dobro i poplavna područja </t>
  </si>
  <si>
    <t>A.3.3.</t>
  </si>
  <si>
    <t>A.4.1.</t>
  </si>
  <si>
    <t>Izrada podloga (DMR i DMP) za hidrauličke modele na vodotocima I kategorije</t>
  </si>
  <si>
    <t>A.4.2.</t>
  </si>
  <si>
    <t>Izrada hidrološkog modela padavine-oticanje za sliv rijeke Bosne u FBiH</t>
  </si>
  <si>
    <t>A.6.1.</t>
  </si>
  <si>
    <t>Izdavanje časopisa "Voda i mi"</t>
  </si>
  <si>
    <t>A.6.2.</t>
  </si>
  <si>
    <t>Obilježavanje Svjetskog dana voda</t>
  </si>
  <si>
    <t>A.6.3.</t>
  </si>
  <si>
    <t>Održavanje i razvoj internet portala Agencije, obezbjeđenje hostinga mail resursa, usluge razvoja internet tehnologija</t>
  </si>
  <si>
    <t>A.6.4.</t>
  </si>
  <si>
    <t>Prezentacija projekata i aktivnosti sektora voda u medijima</t>
  </si>
  <si>
    <t>A.6.5.</t>
  </si>
  <si>
    <t xml:space="preserve">Ostali programi podizanja javne svijesti </t>
  </si>
  <si>
    <t xml:space="preserve">A.7. </t>
  </si>
  <si>
    <t>OBAVEZE PO MEĐUNARODNIM KONVENCIJAMA I UGOVORIMA</t>
  </si>
  <si>
    <t>A.7.1.</t>
  </si>
  <si>
    <t>Konvencija o zaštiti rijeke Dunav</t>
  </si>
  <si>
    <t>A.7.2.</t>
  </si>
  <si>
    <t>Okvirni sporazum o slivu rijeke Save</t>
  </si>
  <si>
    <t>A.7.3.</t>
  </si>
  <si>
    <t>Sporazumi, ugovori, konvencije i drugi projekti</t>
  </si>
  <si>
    <t>A.7.4.</t>
  </si>
  <si>
    <t>Otplata investicionih kredita</t>
  </si>
  <si>
    <t xml:space="preserve">A.8. </t>
  </si>
  <si>
    <t>PRIKUPLJANJE I KONTROLA OBRAČUNA I PLAĆANJA VODNIH NAKNADA</t>
  </si>
  <si>
    <t>STRUČNE USLUGE NA REALIZACIJI POSLOVA AGENCIJE</t>
  </si>
  <si>
    <t>A.9.1.</t>
  </si>
  <si>
    <t>A.9.2.</t>
  </si>
  <si>
    <t>Revizija tehničke dokumentacije</t>
  </si>
  <si>
    <t>A.9.3.</t>
  </si>
  <si>
    <t>Stručni nadzor na realizaciji projekata AVP Sava</t>
  </si>
  <si>
    <t>B.1.1</t>
  </si>
  <si>
    <t>Troškovi pripreme i tekućeg održavanja objekata u vlasništvu FBiH</t>
  </si>
  <si>
    <t>B.1.1.1.</t>
  </si>
  <si>
    <t xml:space="preserve">Tekuće održavanje zaštitnih vodnih objekata na području Srednje Posavine </t>
  </si>
  <si>
    <t>B.1.1.2.</t>
  </si>
  <si>
    <t xml:space="preserve">Tekuće održavanje zaštitnih vodnih objekata na području Odžačke Posavine </t>
  </si>
  <si>
    <t>B.1.1.3.</t>
  </si>
  <si>
    <t>Tekuće održavanje zaštitnog vodnog objekta CS Đurići - Vučilovac na području Brčko distrikta (zajedno sa RS i Brčko distriktom)</t>
  </si>
  <si>
    <t>B.1.1.4.</t>
  </si>
  <si>
    <t>Tehničko osmatranje brana i akumulacija Hazna i Vidara u Gradačcu</t>
  </si>
  <si>
    <t>B.1.1.5.</t>
  </si>
  <si>
    <t>Tehnička zaštita objekata sistema odbrane od poplava</t>
  </si>
  <si>
    <t>B.1.1.6.</t>
  </si>
  <si>
    <t>Ostali troškovi na objektima u vlasništvu FBiH (električna energija, telefon,  i dr..)</t>
  </si>
  <si>
    <t>B.1.1.7.</t>
  </si>
  <si>
    <t>Troškovi odbrane od poplava na područjima koja su u nadležnosti Agencije</t>
  </si>
  <si>
    <t>B.1.1.8.</t>
  </si>
  <si>
    <t>Sanacije i aktivnosti na otklanjanju poslijedica od štetnog djelovanja voda na objektima u vlasništvu FBiH (FOP član 7)</t>
  </si>
  <si>
    <t>B.1.1.8.1</t>
  </si>
  <si>
    <t>Sanacija nasipa usljed djelovanja divljih životinja - Odžačka Posavina</t>
  </si>
  <si>
    <t>B.1.1.8.2.</t>
  </si>
  <si>
    <t>Remont i sanacija pumpi, elektromotora i trafostanica sa elektrorazvodima na objektima CS Svilaj i CS Zorice I i CS Zorice II</t>
  </si>
  <si>
    <t>B.1.1.8.3.</t>
  </si>
  <si>
    <t>Sanacija klizišta na savskom odbrambenom nasipu u Novom Gradu</t>
  </si>
  <si>
    <t>B.1.1.8.4.</t>
  </si>
  <si>
    <t>Popravka krune nasipa kao posljedica poplava - Odžačka Posavina</t>
  </si>
  <si>
    <t>B.1.1.8.5.</t>
  </si>
  <si>
    <t xml:space="preserve">Sanacija građevisnkog dijela objekata ČK Novi Grad, ČK Zorice i COP Prud </t>
  </si>
  <si>
    <t>B.1.1.8.6.</t>
  </si>
  <si>
    <t xml:space="preserve">Sanacija bosanskog nasipa </t>
  </si>
  <si>
    <t>B.1.1.8.7.</t>
  </si>
  <si>
    <t>Sanacija GPS mreže na području Posavine i obnova geodetskih podloga za dionice nasipa planiranih za rekonstrukciju</t>
  </si>
  <si>
    <t>B.1.1.8.8.</t>
  </si>
  <si>
    <t>Geodetske podloge za sanaciju proboja u Prudu i Kopanicama</t>
  </si>
  <si>
    <t>B.1.1.8.9.</t>
  </si>
  <si>
    <t>Sanacija hidromašinske i elktro opreme tokom poplava objekata CS Svilaj i CS Zorice I i II</t>
  </si>
  <si>
    <t>B.1.1.8.10.</t>
  </si>
  <si>
    <t>Nabavka rezervnih dijelova za elektro-mašinski pogon u crpnim stanicama u Posavini</t>
  </si>
  <si>
    <t>B.1.1.8.11.</t>
  </si>
  <si>
    <t xml:space="preserve">Dnevni nadzor na sanaciji proboja u Prudu i Kopanicama sa terenskim istražnim radovima (laki pentracioni opiti) </t>
  </si>
  <si>
    <t>B.1.1.8.12.</t>
  </si>
  <si>
    <t>Sanacija ostalih šteta  od poplava na zaštitnim vodnim objektima u Posavini</t>
  </si>
  <si>
    <t>B.1.1.8.13.</t>
  </si>
  <si>
    <t xml:space="preserve">Sanacija proboja savskog odbrambenog nasipa na lokalitetu Kopanice </t>
  </si>
  <si>
    <t>B.1.1.8.14.</t>
  </si>
  <si>
    <t>Sanacija hidromašinske i elktro opreme tokom poplava objekta CS Đurići</t>
  </si>
  <si>
    <t>B.1.1.8.15.</t>
  </si>
  <si>
    <t>Sanacija krova i fasade objekta CS Đurići</t>
  </si>
  <si>
    <t>B.1.1.8.16.</t>
  </si>
  <si>
    <t>Remont i sanacija pumpi, elektromotora i trafostanica sa elektrorazvodima na objektima CS Tolisa i CS Đurići</t>
  </si>
  <si>
    <t>B.1.1.8.17.</t>
  </si>
  <si>
    <t>Sanacija sabirnog bazena CS Tolisa</t>
  </si>
  <si>
    <t>B.1.1.8.18.</t>
  </si>
  <si>
    <t>Popravka krune nasipa kao posljedica poplava - Srednja Posavina</t>
  </si>
  <si>
    <t>B.1.1.8.19.</t>
  </si>
  <si>
    <t>Sanacija puta uz nožicu nasipa, lokalitet Tursinovac</t>
  </si>
  <si>
    <t>B.1.1.8.20.</t>
  </si>
  <si>
    <t>Sanacija nasipa usljed djelovanja divljih životinja - Srednja Posavina</t>
  </si>
  <si>
    <t>B.1.1.9.</t>
  </si>
  <si>
    <t>Pripremne mjere i radovi na objektima u vlasništvu FBiH (FOP član 5)</t>
  </si>
  <si>
    <t>B.1.2.</t>
  </si>
  <si>
    <t>Troškovi investicionog održavanja objekata u vlasništvu FBiH</t>
  </si>
  <si>
    <t>B.1.2.1.</t>
  </si>
  <si>
    <t>Rekonstrukacija savskog odbrambenog nasipa na poplavnom području Odžačka Posavina</t>
  </si>
  <si>
    <t>B.1.2.2.</t>
  </si>
  <si>
    <t>Rekonstrukcija savskog odbrambenog nasipa na poplavnom području Srednja Posavina</t>
  </si>
  <si>
    <t>B.1.2.3.</t>
  </si>
  <si>
    <t>Remont pumpe P1 u CS Zorice II, opština Odžak</t>
  </si>
  <si>
    <t>B.1.2.4.</t>
  </si>
  <si>
    <t>Radovi sanacije i održavanja obaloutvrde "Aga" na rijeci Bosni u naselju Prud</t>
  </si>
  <si>
    <t>B.1.2.5.</t>
  </si>
  <si>
    <t>Sanacija građevinskog dijela objekata CS Zorice I i II</t>
  </si>
  <si>
    <t>B.1.2.6.</t>
  </si>
  <si>
    <t>Sanacija građevinskog djela objekta CS Svilaj</t>
  </si>
  <si>
    <t>B.1.2.7.</t>
  </si>
  <si>
    <t>Sanacija objekata na akumulaciji Hazna, opština Gradačac</t>
  </si>
  <si>
    <t>B.1.2.8.</t>
  </si>
  <si>
    <t>Uloga zaštitnih vodoprivrednih objekata u izgradnji luke u Orašju</t>
  </si>
  <si>
    <t xml:space="preserve">B.2. </t>
  </si>
  <si>
    <t>B.2.1.</t>
  </si>
  <si>
    <t>Izrada projektne dokumentacije</t>
  </si>
  <si>
    <t>B.2.1.1.</t>
  </si>
  <si>
    <t xml:space="preserve"> Glavni projekat: Uređenje korita rijeke Bosne u Vogošći na potezu: most u naselju Svrake- Rajlivački most</t>
  </si>
  <si>
    <t>B.2.1.2.</t>
  </si>
  <si>
    <t xml:space="preserve">Glavni projekat: Uređenje desne obale rijeke Bosne u Visokom nizvodno od gradskog mosta, dužine oko 1800 m </t>
  </si>
  <si>
    <t>B.2.1.3.</t>
  </si>
  <si>
    <t>Glavni projekat "Čišćenje korita rijeke Plive i obale Malog plivskog jezera, lokalitet Mlinice", opština Jajce</t>
  </si>
  <si>
    <t>B.2.1.4.</t>
  </si>
  <si>
    <t>Glavni projekat "Regulacija rijeke Željeznice nizvodno od mosta u Otesu do ušća u rijeku Bosnu", dužina 1300 m, opština Ilidža</t>
  </si>
  <si>
    <t>B.2.1.5.</t>
  </si>
  <si>
    <t>Glavni projekat "Uređenje korita rijeke Željeznice", lokalitet Ilovica, opština Trnovo</t>
  </si>
  <si>
    <t>B.2.1.6.</t>
  </si>
  <si>
    <t>Glavni projekat "Obaloutvrda na rijeci Bosni", lokalitet Kadarići, opština Ilijaš</t>
  </si>
  <si>
    <t>B.2.1.7.</t>
  </si>
  <si>
    <t>Glavni projekat "Sanacija brane i uređenje obale rijeke Sane u MZ Zgon-Crljeni", opština Ključ</t>
  </si>
  <si>
    <t>B.2.1.8.</t>
  </si>
  <si>
    <t>Glavni projekat "Uređenje desne obale rijeke Bosne u Kaknju", dionica nizvodno od Cementarskog mosta", dužine oko 1,2 km</t>
  </si>
  <si>
    <t>B.2.1.9.</t>
  </si>
  <si>
    <t>Izrada elaborata za radove na obezbjeđenju proticajnog profila na vodotocima I kategorije</t>
  </si>
  <si>
    <t>B.2.2.</t>
  </si>
  <si>
    <t>Preventivni radovi na odbrani od poplava</t>
  </si>
  <si>
    <t>B.2.2.1.</t>
  </si>
  <si>
    <t>Regulacija rijeke Bosne, lokalitet Bilmišće , opština Zenica</t>
  </si>
  <si>
    <t>B.2.2.2.</t>
  </si>
  <si>
    <t>Uređenje ušća rijeke Krivaje u rijeku Bosnu, opština Zavidovići</t>
  </si>
  <si>
    <t>B.2.2.3.</t>
  </si>
  <si>
    <t>Obezbjeđenje proticajnog profila korita rijeke Drine nizvodno od Baćanskog mosta</t>
  </si>
  <si>
    <t>B.2.2.4.</t>
  </si>
  <si>
    <t>Regulacija rijeke Bosne sa ušćem rijeke Fojnice, u Visokom</t>
  </si>
  <si>
    <t>B.2.2.5.</t>
  </si>
  <si>
    <t>Izgradnja obaloutvrde na rijeci Bosni, lokalitet Kadarići, opština Ilijaš</t>
  </si>
  <si>
    <t>B.2.2.6.</t>
  </si>
  <si>
    <t>Uređenje desne obale rijeke Bosne u opštini Kakanj, II faza</t>
  </si>
  <si>
    <t>B.2.2.7.</t>
  </si>
  <si>
    <t>Uređenje korita rijeke Bosne-Sarajevsko polje</t>
  </si>
  <si>
    <t>B.2.2.8.</t>
  </si>
  <si>
    <t>Uređenje desne obale rijeke Spreče na lokalitetu Brestovačka Bara (MZ Brijesnica Mala), opština Doboj Istok</t>
  </si>
  <si>
    <t>B.2.2.9.</t>
  </si>
  <si>
    <t>Uređenje korita rijeke Spreče, lokalitet Donja Lohinja,  opština Gračanica</t>
  </si>
  <si>
    <t>B.2.2.10.</t>
  </si>
  <si>
    <t>Uređenje korita rijeke Sane, lokacije Gornji Dubočani i Mehmedagići, opština Ključ</t>
  </si>
  <si>
    <t>B.2.2.11.</t>
  </si>
  <si>
    <t>Regulacija rijeke Željeznice nizvodno od entitetske granice do Ratnog mosta (Butmir), opština Ilidža</t>
  </si>
  <si>
    <t>B.2.2.12.</t>
  </si>
  <si>
    <t>Izgradnja obaloutvrde na rijeci Usori u naselju Kaloševići, opština Tešanj</t>
  </si>
  <si>
    <t>B.2.2.13.</t>
  </si>
  <si>
    <t>Uređenje desne obale rijeke Une u Bihaću</t>
  </si>
  <si>
    <t>B.2.2.14.</t>
  </si>
  <si>
    <t>Uređenje korita rijeke Usore, naselje Žabljak, opština Usora</t>
  </si>
  <si>
    <t>B.2.2.15.</t>
  </si>
  <si>
    <t>Uređenje korita rijeke Vrbas u naselju Voljevac, opština Gornji Vakuf</t>
  </si>
  <si>
    <t>B.2.2.16.</t>
  </si>
  <si>
    <t>Uređenje lijeve obale rijeke Bosne, lokalitet od mosta do ušća Krajnjače (dužina 150m), opština Žepče</t>
  </si>
  <si>
    <t>B.2.2.17.</t>
  </si>
  <si>
    <t>Sanacija obala rijeke Krivaje, opština Olovo</t>
  </si>
  <si>
    <t>B.2.2.18.</t>
  </si>
  <si>
    <t>Uređenje lijeve obale rijeke Une u naselju Bužimkići, opština Bosanska Krupa</t>
  </si>
  <si>
    <t>B.2.2.19.</t>
  </si>
  <si>
    <t>Uređenje korita rijeke Spreče u Lukavcu od stacionaže 1+200 km</t>
  </si>
  <si>
    <t>B.2.2.20.</t>
  </si>
  <si>
    <t>Uređenje desne obale rijeke Spreče na lokalitetu Vrbak II (MZ Klokotnica, opština Doboj Istok</t>
  </si>
  <si>
    <t>B.2.2.21.</t>
  </si>
  <si>
    <t>Uređenje korita rijeke Usore na ušću Djedovačkog potoka, opština Tešanj</t>
  </si>
  <si>
    <t>B.2.2.22.</t>
  </si>
  <si>
    <t>Zaštita obale rijeke Sane, naselje Tomina, nastavak radova, opština Sanski Most</t>
  </si>
  <si>
    <t>B.2.2.23.</t>
  </si>
  <si>
    <t>Obezbjeđenje proticajnog profila korita rijeke Sane između gradskog mosta M2 i mosta M1, opština Sanski Most</t>
  </si>
  <si>
    <t>B.2.2.24.</t>
  </si>
  <si>
    <t>Obezbjeđenje proticajnog profila korita rijeke Vrbas, opština Gornji Vakuf</t>
  </si>
  <si>
    <t>B.2.2.25.</t>
  </si>
  <si>
    <t>Obezbjeđenje proticajnog profila korita rijeke Krivaje, opština Zavidovići</t>
  </si>
  <si>
    <t>B.2.2.26.</t>
  </si>
  <si>
    <t>Obezbjeđenje proticajnog profila rijeke Sane, MZ Donji Duboćani, opština Ključ</t>
  </si>
  <si>
    <t>B.2.2.27.</t>
  </si>
  <si>
    <t>Uređenje desne obale  rijeke Usore u Jelahu, općina Tešanj</t>
  </si>
  <si>
    <t>DRUGI POSLOVI I ZADACI U NADLEŽNOSTI AGENCIJE</t>
  </si>
  <si>
    <t>IMPLEMENTACIJA PROJEKATA KOJI SE FINANSIRAJU IZ KREDITNIH I DONATORSKIH SREDSTAVA, BUDŽETA FBiH i DR.</t>
  </si>
  <si>
    <t>C.1.1.</t>
  </si>
  <si>
    <t>Plan upravljanja vodama na slivu rijeke Save- IPA 2011</t>
  </si>
  <si>
    <t>C.1.2.</t>
  </si>
  <si>
    <t>Regulacija rijeke Bosne u Sarajevskom polju- IPA 2011</t>
  </si>
  <si>
    <t>C.1.3.</t>
  </si>
  <si>
    <t>Plan upravljanja vodama na slivu rijeke Drine - WB IDA</t>
  </si>
  <si>
    <t>C.1.4.</t>
  </si>
  <si>
    <t>Ostali projekti koji se iplementiraju iz kreditnih i donatorskih sredstava</t>
  </si>
  <si>
    <t xml:space="preserve">C.2. </t>
  </si>
  <si>
    <t xml:space="preserve">OSTALI POSLOVI I ZADACI AGENCIJE </t>
  </si>
  <si>
    <t>C.2.1.</t>
  </si>
  <si>
    <t>Naučno istraživački projekti iz sektora voda</t>
  </si>
  <si>
    <t>C.2.2.</t>
  </si>
  <si>
    <t>Stipendiranje studenata</t>
  </si>
  <si>
    <t>C.2.3.</t>
  </si>
  <si>
    <t>Stručno usavršavanje zaposlenika (školovanje, seminari, studijska putovanja i dr.)</t>
  </si>
  <si>
    <t>D.1.1.</t>
  </si>
  <si>
    <t>Troškovi rada i poslovanja središta Agencije</t>
  </si>
  <si>
    <t>D.1.1.1.</t>
  </si>
  <si>
    <t xml:space="preserve">Bruto plate i naknade plate </t>
  </si>
  <si>
    <t>D.1.1.2.</t>
  </si>
  <si>
    <t>Troškovi poslovanja</t>
  </si>
  <si>
    <t>D.1.2.</t>
  </si>
  <si>
    <t>Troškovi rada vodoprivredne laboratorije</t>
  </si>
  <si>
    <t>D.1.2.1.</t>
  </si>
  <si>
    <t>D.1.2.2.</t>
  </si>
  <si>
    <t>D.1.3.</t>
  </si>
  <si>
    <t>Troškovi rada područnih ureda Agencije</t>
  </si>
  <si>
    <t>D.1.3.1.</t>
  </si>
  <si>
    <t>D.1.3.2.</t>
  </si>
  <si>
    <t>D2</t>
  </si>
  <si>
    <t>OSTALI TROŠKOVI RADA I POSLOVANJA AGENCIJE</t>
  </si>
  <si>
    <t>D.2.1.</t>
  </si>
  <si>
    <t>Amortizacija stalnih sredstava</t>
  </si>
  <si>
    <t>D.2.2.</t>
  </si>
  <si>
    <t>Naknade i troškovi rada Upravnog i Nadzornog odbora</t>
  </si>
  <si>
    <t>D.2.3.</t>
  </si>
  <si>
    <t>Troškovi platnog prometa i provizije banaka</t>
  </si>
  <si>
    <t>D.2.4.</t>
  </si>
  <si>
    <t>Oglašavanje tenderske dokumentacije</t>
  </si>
  <si>
    <t>D.2.5.</t>
  </si>
  <si>
    <t>Ostali rashodi (rashodovanje, otpisi i dr.)</t>
  </si>
  <si>
    <t>PRENESENE OBAVEZE I RADOVI IZ PRETHODNE GODINE, USMJERAVANJE NAMJENSKIH SREDSTAVA BUDŽETA FEDERACIJE BiH I NABAVKA STALNIH SREDSTAVA</t>
  </si>
  <si>
    <t>E.1.</t>
  </si>
  <si>
    <t>PRENESENI UGOVORENI I NOVI RADOVI KOJI SE FINANSIRAJU IZ VIŠKA PRIHODA NAD RASHODIMA</t>
  </si>
  <si>
    <t>E.1.1.</t>
  </si>
  <si>
    <t>PRENESENI UGOVORENI RADOVI I USLUGE IZ PLANA I FINANSIJSKOG PLANA ZA 2013. GODINU</t>
  </si>
  <si>
    <t>E.1.1.1.</t>
  </si>
  <si>
    <t>Izrada  elaborata  određivanja granica vodnog dobra vodnog poručja rijke Une i rijeke Klokot , općina Bihać</t>
  </si>
  <si>
    <t>E.1.1.2.</t>
  </si>
  <si>
    <t>Elaborat određivanja granica vodnog dobra uz vodotoke I kategorije na vodnom području rijeke Unac, općine Drvar i Bihać</t>
  </si>
  <si>
    <t>E.1.1.3.</t>
  </si>
  <si>
    <t>Hidrometrijsko mjerenje za potrebe  AVP  Sava sa obnovom vodomjernih letvi</t>
  </si>
  <si>
    <t>E.1.1.4.</t>
  </si>
  <si>
    <t>Dopuna postojećeg modela baze podataka ISV-a BiH, modul 3, karaktreizacija vodih područja i riječnih bazena</t>
  </si>
  <si>
    <t>E.1.1.5.</t>
  </si>
  <si>
    <t>Prikupljanje, sistematizacija i unos podataka ISV sa područja Tuzlanskog kantona</t>
  </si>
  <si>
    <t>E.1.1.6.</t>
  </si>
  <si>
    <t>Izrada matematsog hidrodinamičkog modela i mapa rizika od poplava za poplavna područja na slivu rijeke Une</t>
  </si>
  <si>
    <t>E.1.1.7.</t>
  </si>
  <si>
    <t>Izrada hidrodinamičkog modela i mapa rizika od poplava za poplavna područja na slivu rijeke Usore</t>
  </si>
  <si>
    <t>E.1.1.8.</t>
  </si>
  <si>
    <t>Rekonstrukcija i redizajn web prezentacije www.voda.ba</t>
  </si>
  <si>
    <t>E.1.1.9.</t>
  </si>
  <si>
    <t>Revizija glavnog projekta uređenja desne obale rijeke Vrbas na lokalitetu Lučina, Jajce</t>
  </si>
  <si>
    <t>E.1.1.10.</t>
  </si>
  <si>
    <t>Revizija glavnog projekta uređenja korita rijeke Bosne u Nemili, Zenica</t>
  </si>
  <si>
    <t>E.1.1.11.</t>
  </si>
  <si>
    <t>Nadzor nad radovima-sanacija oštećenja tijela savskog odbrambenog nasipa, sanacija sabirnog bazena na CS Zorice i sanacija odvodnog kanala na ustavi Starača</t>
  </si>
  <si>
    <t>E.1.1.12.</t>
  </si>
  <si>
    <t>Nadzor na radovima uređenje obala rijeke Bosne u Zavidovićima</t>
  </si>
  <si>
    <t>E.1.1.13.</t>
  </si>
  <si>
    <t>Nadzor nad radovima-uređenje korita rijeke Bosne u naselju Svrake, Vogošća</t>
  </si>
  <si>
    <t>E.1.1.14.</t>
  </si>
  <si>
    <t>Nadzor nad radovima-uređenje korita rijeke Bosne na ušću Vogošće</t>
  </si>
  <si>
    <t>E.1.1.15.</t>
  </si>
  <si>
    <t>Nadzor nad radovima- izgradnja obaloutvrde na desnoj obali rijeke Vrbas, Donji Vakuf</t>
  </si>
  <si>
    <t>E.1.1.16.</t>
  </si>
  <si>
    <t>Nadzor nad radovima-zaštita desne obale rijeke sane, naselje Zagon, općina Ključ</t>
  </si>
  <si>
    <t>E.1.1.17.</t>
  </si>
  <si>
    <t>Nadzor nad radovima – fizičko osiguravanje gravitacionog ispusta: Tišina, Vidovice, Demerovac i Briježnica</t>
  </si>
  <si>
    <t>E.1.1.18.</t>
  </si>
  <si>
    <t>Nadzor nad radovima – sanacija savskog nasipa na poplavnom području Srednja Posavina</t>
  </si>
  <si>
    <t>E.1.1.19.</t>
  </si>
  <si>
    <t>Fizičko osiguravanje gravitacionog ispusta: Tišina, Vidovice, Demerovac i Briježnica</t>
  </si>
  <si>
    <t>E.1.1.20.</t>
  </si>
  <si>
    <t>Sanacija savskog nasipa na poplavnom području Srednja Posavina na stacionaži km 27+294-km 27+422</t>
  </si>
  <si>
    <t>E.1.1.21.</t>
  </si>
  <si>
    <t>Izrada projektne dokumentacije za sanaciju GOK-a i DOK-a, općina Odžak</t>
  </si>
  <si>
    <t>E.1.1.22.</t>
  </si>
  <si>
    <t>Sanacija i rekonstrukcija odvodnog kanala na ustavi Starača u Trnjaku</t>
  </si>
  <si>
    <t>E.1.1.23.</t>
  </si>
  <si>
    <t>Glavni projekat uređenja korita rijeke Bosne na ušću Ljubine, Vogoščća</t>
  </si>
  <si>
    <t>E.1.1.24.</t>
  </si>
  <si>
    <t>Glavni projekat uređenja korita rijeke Bosne u Svrakama do Malešićkog mosta, Vogošća</t>
  </si>
  <si>
    <t>E.1.1.25.</t>
  </si>
  <si>
    <t>Glavni projekat obaloutvrde na lijevoj obali rijeke Drine, dionica od ušća rijeke Kosove do ušća rijeke Koline</t>
  </si>
  <si>
    <t>E.1.1.26.</t>
  </si>
  <si>
    <t>Glavni projekat uređenja korite rijeke Bosne nizvodno od Nemile, općina Zenica</t>
  </si>
  <si>
    <t>E.1.1.27.</t>
  </si>
  <si>
    <t>Glavni projekat uređenja desne obale rijeke Vrbas na lokalitetu Lučna</t>
  </si>
  <si>
    <t>E.1.1.28.</t>
  </si>
  <si>
    <t>Glavni projekat uređenja desne obale rijeke Une u gradskoj zoni Bihaća</t>
  </si>
  <si>
    <t>E.1.1.29.</t>
  </si>
  <si>
    <t>Glavni projekat uređenja na lijevoj obali rijeke Bosne na lokalitetu Ljubinići</t>
  </si>
  <si>
    <t>E.1.1.30.</t>
  </si>
  <si>
    <t xml:space="preserve">Uređenja korita rijeke Klokot u zoni izvorišta u općini Bihać </t>
  </si>
  <si>
    <t>E.1.1.31.</t>
  </si>
  <si>
    <t>Nadzor nad radovima – sanacija obaloutvrde na lijevoj obali rijeke Bosne u Kaknju</t>
  </si>
  <si>
    <t>E.1.1.32.</t>
  </si>
  <si>
    <t>Uređenje lijeve obale korita rijeke Bosne na lokalitetu Kosova</t>
  </si>
  <si>
    <t>E.1.1.33.</t>
  </si>
  <si>
    <t>Uređenje korita rijeke Bosne na ušću Vogošće</t>
  </si>
  <si>
    <t>E.1.1.34.</t>
  </si>
  <si>
    <t>Uređenje obale rijeke Bosne u Zavidovićima</t>
  </si>
  <si>
    <t>E.1.1.35.</t>
  </si>
  <si>
    <t>Uređenje korita rijeke Bosne u naselju Svrake</t>
  </si>
  <si>
    <t>E.1.1.36.</t>
  </si>
  <si>
    <t>Zaštita desne obale rijeke Sane u naselju Zgon , općina Ključ</t>
  </si>
  <si>
    <t>E.1.1.37.</t>
  </si>
  <si>
    <t>Izgradnja obaloutvrde na desnoj obali rijeke Vrbas u Donjem Vakufu</t>
  </si>
  <si>
    <t>E.1.1.38.</t>
  </si>
  <si>
    <t>Ostale prenesene obaveze, radovi i usluge</t>
  </si>
  <si>
    <t>E.1.2.</t>
  </si>
  <si>
    <t xml:space="preserve">NOVI PROJEKTI KOJI SE FINANSIRAJU IZ VIŠKA PRIHODA NAD RASHODIMA </t>
  </si>
  <si>
    <t>E.1.2.1.</t>
  </si>
  <si>
    <t>Uređenje korita rijeke Spreče uzvodno od ušća potoka Patkovac, općina Lukavac</t>
  </si>
  <si>
    <t>E.1.2.2.</t>
  </si>
  <si>
    <t>Uređenje lijeve obale rijeke Željeznice uzvodno od mosta spasa na Ilidži</t>
  </si>
  <si>
    <t>E.1.2.3.</t>
  </si>
  <si>
    <t>Uređenje desne obale rijeke Vrbas u Jajcu nizvodno od ušća potoka Lučna</t>
  </si>
  <si>
    <t>E.1.2.4.</t>
  </si>
  <si>
    <t>Uređenje lijeve obale rijeke Bosne nizvodno od škole u  Maglaju</t>
  </si>
  <si>
    <t>E.1.2.5.</t>
  </si>
  <si>
    <t>Uređenje desne obale rijeke Vrbas u Donjem Vakufu nizvodno od stacionaže 0+490</t>
  </si>
  <si>
    <t>E.1.2.6.</t>
  </si>
  <si>
    <t>Uređenje lijeve obale rijeke Bosne u Vogošći u naselju Svrake uzvodno od stacionaže 0+090</t>
  </si>
  <si>
    <t>E.1.2.7.</t>
  </si>
  <si>
    <t xml:space="preserve">Uređenje rijeke Bosne u Zenici uzvodno od Bojinog Vira </t>
  </si>
  <si>
    <t>E.1.2.8.</t>
  </si>
  <si>
    <t>Sanacija lijeve obale rijeke Bosne nizvodno od mosta mladih u Kaknju</t>
  </si>
  <si>
    <t>E.1.2.9.</t>
  </si>
  <si>
    <t>Uređenje rijeke Tinje u općini Srebrenik</t>
  </si>
  <si>
    <t>E.1.2.10.</t>
  </si>
  <si>
    <t>Uređenje desne obale rijeke Save na lokalitetu Novi Grad, Odžak</t>
  </si>
  <si>
    <t>E.1.2.11.</t>
  </si>
  <si>
    <t>Uređenje postojećeg nasipa na desnoj obali rijeke Sane u centru grada Sanski Most</t>
  </si>
  <si>
    <t>E.1.2.12.</t>
  </si>
  <si>
    <t>Uređenje desnog rukavca rijeke Sane u naselju Mustedanagići, općina Ključ</t>
  </si>
  <si>
    <t>E.1.2.13.</t>
  </si>
  <si>
    <t>Uređenje korita rijeke Bosne nizvodno od Nemile, općina Zenica</t>
  </si>
  <si>
    <t>E.1.2.14.</t>
  </si>
  <si>
    <t>Izgradnja obaloutvrde na lijevoj obali rijeke Bosne u Odžaku</t>
  </si>
  <si>
    <t>E.1.2.15.</t>
  </si>
  <si>
    <t xml:space="preserve">Sanacija Donjeg i Gornjeg obodnog kanala, općina Odžak </t>
  </si>
  <si>
    <t>E.1.2.16.</t>
  </si>
  <si>
    <t>Otkup zemljušta za potrebe rekonstrukcije savskog odbrambenog nasipa u Odžaku</t>
  </si>
  <si>
    <t>E.1.2.17.</t>
  </si>
  <si>
    <t>Izrada elaborata o eksproprijaciji i otkupu zemljišta za potrebe rekonstrukcije savskog odbrambenog nasipa u Orašju</t>
  </si>
  <si>
    <t>E.1.2.18.</t>
  </si>
  <si>
    <t xml:space="preserve">Čiščenje nakon deminiranja i sanacije oštećenja na savskom odbrambenom nasipu </t>
  </si>
  <si>
    <t>E.1.2.19.</t>
  </si>
  <si>
    <t xml:space="preserve">Realizacija aktivnosti po zahtjevu inspekcijskih organa </t>
  </si>
  <si>
    <t>E.1.2.20.</t>
  </si>
  <si>
    <t>Povećanje proticajnog profila na vodotocima I kategorije</t>
  </si>
  <si>
    <t>E.1.2.20.1.</t>
  </si>
  <si>
    <t>Naplavine na rijeci Bosni, općina Ilidža</t>
  </si>
  <si>
    <t>E.1.2.20.2.</t>
  </si>
  <si>
    <t>Naplavine na ušću  rijeke Ljubine, općina Vogošća</t>
  </si>
  <si>
    <t>E.1.2.20.3.</t>
  </si>
  <si>
    <t>Naplavine na ušću rijeke Misoče, općina Ilijaš</t>
  </si>
  <si>
    <t>E.1.2.20.4.</t>
  </si>
  <si>
    <t>Naplavine na rijeci Bosni kod gradskog mosta  u Visokom</t>
  </si>
  <si>
    <t>E.1.2.20.5.</t>
  </si>
  <si>
    <t>Naplavine na ušću rijeke Zgošće, Karausto polje i naselja Doboj u općini Kakanj</t>
  </si>
  <si>
    <t>E.1.2.20.6.</t>
  </si>
  <si>
    <t>Naplavine kod ušća Babine rijeke, Kamberovići i Blatuša u Zenici</t>
  </si>
  <si>
    <t>E.1.2.20.7.</t>
  </si>
  <si>
    <t>Naplavine u Topčić polju, Željeznom polju i ušću Orahovačke rijeke, općina Zenica</t>
  </si>
  <si>
    <t>E.1.2.20.8.</t>
  </si>
  <si>
    <t>Naplavine  u Begovom Hanu od Pepelarske rijeke, općina Žepče</t>
  </si>
  <si>
    <t>E.1.2.20.9.</t>
  </si>
  <si>
    <t>Naplavine ušća rijeke Gostović i rijeke Krivaje u Zavidovićima</t>
  </si>
  <si>
    <t>E.1.2.20.10.</t>
  </si>
  <si>
    <t>Naplavine na više lokaliteta u općini Maglaj</t>
  </si>
  <si>
    <t>E.1.2.20.11.</t>
  </si>
  <si>
    <t>Naplavine na ušćima u rijeku Spreču, općina Doboj istok</t>
  </si>
  <si>
    <t>E.1.2.20.12.</t>
  </si>
  <si>
    <t>Naplavine na ušćima u rijeku Spreču, općina Gračanica</t>
  </si>
  <si>
    <t>E.1.2.20.13.</t>
  </si>
  <si>
    <t>Naplavine na ušćima u rijeku Spreču, općina Lukavac</t>
  </si>
  <si>
    <t>E.1.2.21.</t>
  </si>
  <si>
    <t>Aktivnosti na otklanjanju posljedica od štetnog djelovanja voda na vodotocima I kategorije</t>
  </si>
  <si>
    <t>E.1.2.21.1.</t>
  </si>
  <si>
    <t>Sanacija obaloutvrde u Begovom Hanu, općina Žepče</t>
  </si>
  <si>
    <t>E.1.2.21.2.</t>
  </si>
  <si>
    <t>Sanacija ušća Gostović  desna obala  i kod  naselja Omerćak u Zavidovićima</t>
  </si>
  <si>
    <t>E.1.2.21.3.</t>
  </si>
  <si>
    <t>Sanacija regulisane obale na ulasku u grad Maglaj</t>
  </si>
  <si>
    <t>E.1.2.21.4.</t>
  </si>
  <si>
    <t>Sanacija rijeke Krivaje kod Careve Ćuprije i Ćuništa u Olovu</t>
  </si>
  <si>
    <t>E.1.2.21.5.</t>
  </si>
  <si>
    <t>Sanacije regulisanih obala rijeke Tinje na više lokaliteta u Srebreniku</t>
  </si>
  <si>
    <t>E.1.2.22.</t>
  </si>
  <si>
    <t>Radovi i aktivnosti na sanaciji objekata u vlasništvu Federacije BiH nakon poplava</t>
  </si>
  <si>
    <t>E.1.2.22.1.</t>
  </si>
  <si>
    <t>Sanacija proboja savskog odbrambenog nasipa na području Pruda</t>
  </si>
  <si>
    <t>E.1.2.22.2.</t>
  </si>
  <si>
    <t>Nabavka elektro materijala za crpne stanice u Posavini - sanacija tokom poplava</t>
  </si>
  <si>
    <t>E.1.2.22.3.</t>
  </si>
  <si>
    <t>Izrada elaborata sanacije proboja u Prudu i Kopanicama</t>
  </si>
  <si>
    <t>E.1.2.22.4.</t>
  </si>
  <si>
    <t>Analiza mogućih uzroka proboja nasipa na rijeci Savi</t>
  </si>
  <si>
    <t>E.1.2.22.5.</t>
  </si>
  <si>
    <t>Preliminarni izvještaj o analizi uzroka nastanka poplava u FBiH (14.-18.05.2014. godine)</t>
  </si>
  <si>
    <t>E.2.</t>
  </si>
  <si>
    <t>E.2.1.</t>
  </si>
  <si>
    <t>Rad Savjetodavnog vijeća vodnog područja rijeke Save, Sarajevo (E.2.2.)</t>
  </si>
  <si>
    <t>E.3.</t>
  </si>
  <si>
    <t>NABAVKA STALNIH SREDSTAVA U 2014. GODINI</t>
  </si>
  <si>
    <t>E.3.1.</t>
  </si>
  <si>
    <t>Nabavka laboratorijske opreme</t>
  </si>
  <si>
    <t>E.3.2.</t>
  </si>
  <si>
    <t>Nabavka opreme za potrebe razvoja informacioni sistem voda - centar odbrane od poplava</t>
  </si>
  <si>
    <t>E.3.3.</t>
  </si>
  <si>
    <t>Nabavka transportnih sredstava-vozila</t>
  </si>
  <si>
    <t>E.3.4.</t>
  </si>
  <si>
    <t>Nabavka  namještaja ( za COP, čuvarske kuće i dr.)</t>
  </si>
  <si>
    <t>E.3.5.</t>
  </si>
  <si>
    <t>Nabavka ostalih stalnih sredstava</t>
  </si>
  <si>
    <t>E.3.5.1.</t>
  </si>
  <si>
    <t>Nabavka 2 mobine pumpe  za evakuaciju vode iz poplavljenih područja Posavskog kantona</t>
  </si>
  <si>
    <t>E.3.5.2.</t>
  </si>
  <si>
    <t xml:space="preserve">Nabavka 25 malih pumpi za evakuaciju voda iz branjenih područja </t>
  </si>
  <si>
    <t>E.3.5.3.</t>
  </si>
  <si>
    <t>Nabavka 4 vanbrodska  motora za čamce</t>
  </si>
  <si>
    <t>E.3.5.4.</t>
  </si>
  <si>
    <t>Nabavka i ugradnja automatskih vodomjernih stanica</t>
  </si>
  <si>
    <t>E.3.5.5.</t>
  </si>
  <si>
    <t>Nabavka računarske opreme</t>
  </si>
  <si>
    <t>E.3.5.6.</t>
  </si>
  <si>
    <t>PREDSJEDNIK</t>
  </si>
  <si>
    <t>UPRAVNOG ODBORA</t>
  </si>
  <si>
    <t xml:space="preserve">    Slavko Stjepić, dipl.inž.arh.</t>
  </si>
  <si>
    <t>II IZMJENE I DOPUNE PLANA ZA 2014.</t>
  </si>
  <si>
    <t>II IZMJENE I DOPUNE PLANA ZA 2014. GODINU</t>
  </si>
  <si>
    <t>B.1.1.8.21.</t>
  </si>
  <si>
    <t>E.3.5.6.1.</t>
  </si>
  <si>
    <t>B.3.</t>
  </si>
  <si>
    <t>7.</t>
  </si>
  <si>
    <t>UKUPNO  PRIHODI I DRUGA SREDSTVA (1+2+3+4+5+6+7):</t>
  </si>
  <si>
    <t>II - PLAN USMJERAVANJA PRIHODAI DRUGIH SREDSTAVA  PO NAMJENAMA (RASHODI):</t>
  </si>
  <si>
    <t>DRUGE IZMJENE I DOPUNE PLANA I FINANSIJSKOG PLANA</t>
  </si>
  <si>
    <t>Poplavna područja na vodotocima I kategorije prema preliminarnoj procjeni</t>
  </si>
  <si>
    <t>Priprema podzakonskih akata, programa radova, stručnih mišljenja, elaborata i dr.</t>
  </si>
  <si>
    <t>Čišćenje naplavina na ostalim vodotocima I kategorije na vodnom području rijeke Save</t>
  </si>
  <si>
    <t>ČIŠĆENJE KORITA VODOTOKA NAKON POPLAVA IZ NAMJENSKIH SREDSTAVA VLADE FEDERACIJE BiH</t>
  </si>
  <si>
    <t>B.3.1.</t>
  </si>
  <si>
    <t>B.3.2.</t>
  </si>
  <si>
    <t>B.3.3.</t>
  </si>
  <si>
    <t>B.3.4</t>
  </si>
  <si>
    <t>B.3.5</t>
  </si>
  <si>
    <t>B.3.6.</t>
  </si>
  <si>
    <t>B.3.7.</t>
  </si>
  <si>
    <t>B.3.8.</t>
  </si>
  <si>
    <t>B.3.9.</t>
  </si>
  <si>
    <t>B.3.10.</t>
  </si>
  <si>
    <t>Čišćenje  korita rijeke Sane u Sanskom Mostu</t>
  </si>
  <si>
    <t>Čišćenje korita rijeke Bosne u Žepču</t>
  </si>
  <si>
    <t>Čišćenje  korita rijeke Spreče u Doboij Istoku</t>
  </si>
  <si>
    <t>Čišćenje  korita rijeke Spreče u Gračanici</t>
  </si>
  <si>
    <t>Čišćenje  korita rijeke Spreče u Lukavcu</t>
  </si>
  <si>
    <t>Čišćenje korita rijeke Bosne u Kaknju</t>
  </si>
  <si>
    <t>Čišćenje  korita rijeke Krivaje u Olovu</t>
  </si>
  <si>
    <t>Čišćenje  korita rijeke Krivaje u Zavidovićima</t>
  </si>
  <si>
    <t>Čišćenje  korita rijeke Usore u Usori</t>
  </si>
  <si>
    <t>Čišćenje  korita rijeke Bosne u Visokom</t>
  </si>
  <si>
    <t>NAMJENSKA SREDSTVA VLADE FEDERACIJE BIH ZA ČIŠĆENJE KORITA VODOTOKA NAKON POPLAVA</t>
  </si>
  <si>
    <t>STRUČNE  USLUGE NA REALIZACIJI POSLOVA AGENCIJE</t>
  </si>
  <si>
    <t xml:space="preserve">Prikupljanje, sistematizacija i unošenje podataka u ISV - Popuna prostorne baze podataka AVP Sava, Bosansko-podrinjski kanton </t>
  </si>
  <si>
    <t>Sanacija pristupnog puta Svilaj - granični prelaz</t>
  </si>
  <si>
    <t>E.1.2.20.14.</t>
  </si>
  <si>
    <t>ČIŠĆENJE  NAPLAVINA IZ KORITA VODOTOKA NAKON POPLAVA  NAMJENSKIM SREDSTVIMA VLADE FEDERACIJE BiH (KFW BANKA)</t>
  </si>
  <si>
    <t>E.3.5.6.2.</t>
  </si>
  <si>
    <t>Nabavka 2 metalna motorna čamaca za potrebe odbrane od poplava</t>
  </si>
  <si>
    <t xml:space="preserve">Na osnovu člana 160. stav 1. Zakona o vodama ("Službene novine Federacije BiH",broj: 70/06) i člana 31. stav. 2. alineja 2. Statuta „Agencije za vodno područje rijeke Save” Sarajevo, Upravni odbor "Agencije za vodno područje rijeke Save" Sarajevo na 22. sjednici održanoj  02.10.2014. godine,  donio je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</si>
</sst>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b/>
      <sz val="11"/>
      <color theme="1"/>
      <name val="Calibri"/>
      <family val="2"/>
      <charset val="238"/>
      <scheme val="minor"/>
    </font>
    <font>
      <sz val="12"/>
      <name val="Calibri"/>
      <family val="2"/>
      <charset val="238"/>
      <scheme val="minor"/>
    </font>
    <font>
      <sz val="8"/>
      <name val="Tahoma"/>
      <family val="2"/>
      <charset val="238"/>
    </font>
    <font>
      <b/>
      <sz val="12"/>
      <name val="Calibri"/>
      <family val="2"/>
      <charset val="238"/>
      <scheme val="minor"/>
    </font>
    <font>
      <sz val="11"/>
      <name val="Calibri"/>
      <family val="2"/>
      <charset val="238"/>
      <scheme val="minor"/>
    </font>
    <font>
      <b/>
      <sz val="11"/>
      <name val="Calibri"/>
      <family val="2"/>
      <charset val="238"/>
      <scheme val="minor"/>
    </font>
    <font>
      <b/>
      <sz val="11"/>
      <name val="Calibri"/>
      <family val="2"/>
      <charset val="238"/>
    </font>
    <font>
      <b/>
      <u/>
      <sz val="12"/>
      <name val="Calibri"/>
      <family val="2"/>
      <charset val="238"/>
      <scheme val="minor"/>
    </font>
    <font>
      <b/>
      <u/>
      <sz val="11"/>
      <name val="Calibri"/>
      <family val="2"/>
      <charset val="238"/>
      <scheme val="minor"/>
    </font>
    <font>
      <b/>
      <sz val="10"/>
      <name val="Calibri"/>
      <family val="2"/>
      <charset val="238"/>
      <scheme val="minor"/>
    </font>
    <font>
      <sz val="10"/>
      <name val="Calibri"/>
      <family val="2"/>
      <charset val="238"/>
      <scheme val="minor"/>
    </font>
    <font>
      <b/>
      <sz val="11"/>
      <name val="Calibri"/>
      <family val="2"/>
      <scheme val="minor"/>
    </font>
    <font>
      <b/>
      <sz val="10"/>
      <color theme="1"/>
      <name val="Calibri"/>
      <family val="2"/>
      <charset val="238"/>
      <scheme val="minor"/>
    </font>
    <font>
      <sz val="11"/>
      <name val="Arial"/>
      <family val="2"/>
      <charset val="238"/>
    </font>
    <font>
      <sz val="11"/>
      <name val="Calibri"/>
      <family val="2"/>
    </font>
    <font>
      <sz val="1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9">
    <xf numFmtId="0" fontId="0" fillId="0" borderId="0" xfId="0"/>
    <xf numFmtId="0" fontId="3" fillId="0" borderId="0" xfId="0" applyNumberFormat="1" applyFont="1" applyAlignment="1">
      <alignment vertical="center" wrapText="1"/>
    </xf>
    <xf numFmtId="4" fontId="3" fillId="0" borderId="0" xfId="0" applyNumberFormat="1" applyFont="1" applyAlignment="1">
      <alignment horizontal="right" wrapText="1"/>
    </xf>
    <xf numFmtId="0" fontId="5" fillId="0" borderId="0" xfId="0" applyNumberFormat="1" applyFont="1" applyAlignment="1">
      <alignment vertical="center" wrapText="1"/>
    </xf>
    <xf numFmtId="4" fontId="5" fillId="0" borderId="0" xfId="0" applyNumberFormat="1" applyFont="1" applyAlignment="1">
      <alignment horizontal="right" wrapText="1"/>
    </xf>
    <xf numFmtId="0" fontId="6" fillId="0" borderId="5" xfId="0" applyNumberFormat="1" applyFont="1" applyBorder="1" applyAlignment="1">
      <alignment horizontal="center" wrapText="1"/>
    </xf>
    <xf numFmtId="0" fontId="6" fillId="0" borderId="6"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3" fontId="6" fillId="0" borderId="3" xfId="0" applyNumberFormat="1" applyFont="1" applyBorder="1" applyAlignment="1">
      <alignment horizontal="center" wrapText="1"/>
    </xf>
    <xf numFmtId="0" fontId="5" fillId="0" borderId="5" xfId="0" applyNumberFormat="1" applyFont="1" applyBorder="1" applyAlignment="1">
      <alignment horizontal="center" wrapText="1"/>
    </xf>
    <xf numFmtId="0" fontId="6" fillId="0" borderId="1" xfId="0" applyNumberFormat="1" applyFont="1" applyBorder="1" applyAlignment="1">
      <alignment horizontal="center" wrapText="1"/>
    </xf>
    <xf numFmtId="0" fontId="6" fillId="3" borderId="5" xfId="0" applyNumberFormat="1" applyFont="1" applyFill="1" applyBorder="1" applyAlignment="1">
      <alignment horizontal="center" wrapText="1"/>
    </xf>
    <xf numFmtId="0" fontId="9" fillId="0" borderId="0" xfId="0" applyFont="1" applyBorder="1" applyAlignment="1">
      <alignment horizontal="left" vertical="center" wrapText="1"/>
    </xf>
    <xf numFmtId="0" fontId="10" fillId="2" borderId="5" xfId="0" applyFont="1" applyFill="1" applyBorder="1" applyAlignment="1">
      <alignment horizontal="center" vertical="center" wrapText="1"/>
    </xf>
    <xf numFmtId="4" fontId="10" fillId="2" borderId="5" xfId="0" applyNumberFormat="1" applyFont="1" applyFill="1" applyBorder="1" applyAlignment="1">
      <alignment horizontal="center" vertical="center" wrapText="1"/>
    </xf>
    <xf numFmtId="0" fontId="11" fillId="0" borderId="5" xfId="0" applyFont="1" applyBorder="1" applyAlignment="1">
      <alignment horizontal="center" wrapText="1"/>
    </xf>
    <xf numFmtId="0" fontId="10" fillId="0" borderId="5" xfId="0" applyFont="1" applyBorder="1" applyAlignment="1">
      <alignment horizontal="center" wrapText="1"/>
    </xf>
    <xf numFmtId="0" fontId="6" fillId="2" borderId="5" xfId="0" applyFont="1" applyFill="1" applyBorder="1" applyAlignment="1">
      <alignment horizontal="center" wrapText="1"/>
    </xf>
    <xf numFmtId="4" fontId="6" fillId="2" borderId="5" xfId="0" applyNumberFormat="1" applyFont="1" applyFill="1" applyBorder="1" applyAlignment="1">
      <alignment horizontal="right" wrapText="1"/>
    </xf>
    <xf numFmtId="0" fontId="5" fillId="0" borderId="5" xfId="0" applyFont="1" applyBorder="1" applyAlignment="1">
      <alignment horizontal="center" wrapText="1"/>
    </xf>
    <xf numFmtId="4" fontId="5" fillId="0" borderId="5" xfId="0" applyNumberFormat="1" applyFont="1" applyBorder="1" applyAlignment="1">
      <alignment horizontal="right" wrapText="1"/>
    </xf>
    <xf numFmtId="4" fontId="5" fillId="0" borderId="5" xfId="0" applyNumberFormat="1" applyFont="1" applyFill="1" applyBorder="1" applyAlignment="1">
      <alignment horizontal="right" wrapText="1"/>
    </xf>
    <xf numFmtId="0" fontId="5" fillId="0" borderId="5" xfId="0" applyFont="1" applyFill="1" applyBorder="1" applyAlignment="1">
      <alignment horizontal="center" wrapText="1"/>
    </xf>
    <xf numFmtId="0" fontId="6" fillId="0" borderId="5" xfId="0" applyFont="1" applyBorder="1" applyAlignment="1">
      <alignment horizontal="center" wrapText="1"/>
    </xf>
    <xf numFmtId="4" fontId="6" fillId="0" borderId="5" xfId="0" applyNumberFormat="1" applyFont="1" applyBorder="1" applyAlignment="1">
      <alignment horizontal="right" wrapText="1"/>
    </xf>
    <xf numFmtId="0" fontId="12" fillId="0" borderId="5" xfId="0" applyFont="1" applyFill="1" applyBorder="1" applyAlignment="1">
      <alignment horizontal="center" wrapText="1"/>
    </xf>
    <xf numFmtId="4" fontId="12" fillId="0" borderId="5" xfId="0" applyNumberFormat="1" applyFont="1" applyFill="1" applyBorder="1" applyAlignment="1">
      <alignment horizontal="right" wrapText="1"/>
    </xf>
    <xf numFmtId="0" fontId="5" fillId="0" borderId="6" xfId="0" applyFont="1" applyFill="1" applyBorder="1" applyAlignment="1">
      <alignment horizontal="center" wrapText="1"/>
    </xf>
    <xf numFmtId="0" fontId="6" fillId="0" borderId="5" xfId="0" applyFont="1" applyFill="1" applyBorder="1" applyAlignment="1">
      <alignment horizontal="center" wrapText="1"/>
    </xf>
    <xf numFmtId="4" fontId="6" fillId="0" borderId="5" xfId="0" applyNumberFormat="1" applyFont="1" applyFill="1" applyBorder="1" applyAlignment="1">
      <alignment horizontal="right" wrapText="1"/>
    </xf>
    <xf numFmtId="0" fontId="2" fillId="0" borderId="0" xfId="0" applyFont="1" applyAlignment="1">
      <alignment horizontal="center" vertical="center" wrapText="1"/>
    </xf>
    <xf numFmtId="0" fontId="0" fillId="0" borderId="0" xfId="0" applyAlignment="1">
      <alignment wrapText="1"/>
    </xf>
    <xf numFmtId="4" fontId="0" fillId="0" borderId="0" xfId="0" applyNumberFormat="1" applyAlignment="1">
      <alignment wrapText="1"/>
    </xf>
    <xf numFmtId="0" fontId="7" fillId="3" borderId="5" xfId="0" applyFont="1" applyFill="1" applyBorder="1" applyAlignment="1">
      <alignment wrapText="1"/>
    </xf>
    <xf numFmtId="0" fontId="0" fillId="0" borderId="0" xfId="0" applyBorder="1" applyAlignment="1">
      <alignment wrapText="1"/>
    </xf>
    <xf numFmtId="4" fontId="0" fillId="0" borderId="0" xfId="0" applyNumberFormat="1" applyBorder="1" applyAlignment="1">
      <alignment horizontal="right" wrapText="1"/>
    </xf>
    <xf numFmtId="0" fontId="9" fillId="0" borderId="0" xfId="0" applyFont="1" applyBorder="1" applyAlignment="1">
      <alignment vertical="center" wrapText="1"/>
    </xf>
    <xf numFmtId="4" fontId="5" fillId="0" borderId="0" xfId="0" applyNumberFormat="1" applyFont="1" applyAlignment="1">
      <alignment vertical="center" wrapText="1"/>
    </xf>
    <xf numFmtId="4" fontId="5" fillId="0" borderId="8" xfId="0" applyNumberFormat="1" applyFont="1" applyBorder="1" applyAlignment="1">
      <alignment horizontal="right" wrapText="1"/>
    </xf>
    <xf numFmtId="4" fontId="0" fillId="0" borderId="0" xfId="0" applyNumberFormat="1" applyAlignment="1">
      <alignment horizontal="right" wrapText="1"/>
    </xf>
    <xf numFmtId="0" fontId="2"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wrapText="1"/>
    </xf>
    <xf numFmtId="0" fontId="2" fillId="0" borderId="0" xfId="0" applyFont="1" applyBorder="1" applyAlignment="1">
      <alignment wrapText="1"/>
    </xf>
    <xf numFmtId="4" fontId="0" fillId="0" borderId="0" xfId="0" applyNumberFormat="1" applyBorder="1" applyAlignment="1">
      <alignment wrapText="1"/>
    </xf>
    <xf numFmtId="4" fontId="0" fillId="0" borderId="9" xfId="0" applyNumberFormat="1" applyBorder="1" applyAlignment="1">
      <alignment wrapText="1"/>
    </xf>
    <xf numFmtId="0" fontId="2" fillId="0" borderId="0" xfId="0" applyFont="1" applyBorder="1" applyAlignment="1">
      <alignment horizontal="center" wrapText="1"/>
    </xf>
    <xf numFmtId="0" fontId="0" fillId="0" borderId="0" xfId="0" applyAlignment="1">
      <alignment wrapText="1"/>
    </xf>
    <xf numFmtId="3" fontId="6" fillId="0" borderId="4" xfId="0" applyNumberFormat="1" applyFont="1" applyBorder="1" applyAlignment="1">
      <alignment horizontal="center" wrapText="1"/>
    </xf>
    <xf numFmtId="4" fontId="10" fillId="2" borderId="6" xfId="0" applyNumberFormat="1" applyFont="1" applyFill="1" applyBorder="1" applyAlignment="1">
      <alignment horizontal="center" vertical="center" wrapText="1"/>
    </xf>
    <xf numFmtId="4" fontId="6" fillId="2" borderId="6" xfId="0" applyNumberFormat="1" applyFont="1" applyFill="1" applyBorder="1" applyAlignment="1">
      <alignment horizontal="right" wrapText="1"/>
    </xf>
    <xf numFmtId="4" fontId="5" fillId="0" borderId="6" xfId="0" applyNumberFormat="1" applyFont="1" applyBorder="1" applyAlignment="1">
      <alignment horizontal="right" wrapText="1"/>
    </xf>
    <xf numFmtId="4" fontId="5" fillId="0" borderId="6" xfId="0" applyNumberFormat="1" applyFont="1" applyFill="1" applyBorder="1" applyAlignment="1">
      <alignment horizontal="right" wrapText="1"/>
    </xf>
    <xf numFmtId="4" fontId="6" fillId="0" borderId="6" xfId="0" applyNumberFormat="1" applyFont="1" applyBorder="1" applyAlignment="1">
      <alignment horizontal="right" wrapText="1"/>
    </xf>
    <xf numFmtId="4" fontId="5" fillId="0" borderId="7" xfId="0" applyNumberFormat="1" applyFont="1" applyBorder="1" applyAlignment="1">
      <alignment horizontal="right" wrapText="1"/>
    </xf>
    <xf numFmtId="4" fontId="12" fillId="0" borderId="6" xfId="0" applyNumberFormat="1" applyFont="1" applyFill="1" applyBorder="1" applyAlignment="1">
      <alignment horizontal="right" wrapText="1"/>
    </xf>
    <xf numFmtId="0" fontId="0" fillId="0" borderId="5" xfId="0" applyBorder="1" applyAlignment="1">
      <alignment wrapText="1"/>
    </xf>
    <xf numFmtId="0" fontId="13" fillId="2" borderId="5" xfId="0" applyFont="1" applyFill="1" applyBorder="1" applyAlignment="1">
      <alignment horizontal="center" vertical="center" wrapText="1"/>
    </xf>
    <xf numFmtId="0" fontId="5" fillId="0" borderId="6" xfId="0" applyFont="1" applyBorder="1" applyAlignment="1">
      <alignment horizontal="left" wrapText="1"/>
    </xf>
    <xf numFmtId="0" fontId="6" fillId="2" borderId="6" xfId="0" applyFont="1" applyFill="1" applyBorder="1" applyAlignment="1">
      <alignment horizontal="left"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xf numFmtId="0" fontId="6" fillId="0" borderId="6" xfId="0" applyFont="1" applyBorder="1" applyAlignment="1">
      <alignment horizontal="left" wrapText="1"/>
    </xf>
    <xf numFmtId="4" fontId="0" fillId="0" borderId="6" xfId="0" applyNumberFormat="1" applyFont="1" applyBorder="1" applyAlignment="1">
      <alignment wrapText="1"/>
    </xf>
    <xf numFmtId="4" fontId="5" fillId="0" borderId="5" xfId="0" applyNumberFormat="1" applyFont="1" applyBorder="1" applyAlignment="1" applyProtection="1">
      <alignment horizontal="right" wrapText="1"/>
      <protection locked="0"/>
    </xf>
    <xf numFmtId="4" fontId="5" fillId="0" borderId="6" xfId="0" applyNumberFormat="1" applyFont="1" applyBorder="1" applyAlignment="1" applyProtection="1">
      <alignment horizontal="right" wrapText="1"/>
      <protection locked="0"/>
    </xf>
    <xf numFmtId="0" fontId="5" fillId="0" borderId="5" xfId="0" applyFont="1" applyBorder="1" applyAlignment="1">
      <alignment horizontal="left" wrapText="1"/>
    </xf>
    <xf numFmtId="0" fontId="6" fillId="0" borderId="5" xfId="0" applyFont="1" applyBorder="1" applyAlignment="1">
      <alignment horizontal="left" wrapText="1"/>
    </xf>
    <xf numFmtId="0" fontId="0" fillId="0" borderId="0" xfId="0" applyAlignment="1">
      <alignment wrapText="1"/>
    </xf>
    <xf numFmtId="0" fontId="0" fillId="0" borderId="0" xfId="0" applyAlignment="1">
      <alignment wrapText="1"/>
    </xf>
    <xf numFmtId="0" fontId="5" fillId="0" borderId="6" xfId="0" applyFont="1" applyBorder="1" applyAlignment="1">
      <alignment horizontal="left" wrapText="1"/>
    </xf>
    <xf numFmtId="0" fontId="0" fillId="0" borderId="0" xfId="0" applyAlignment="1"/>
    <xf numFmtId="0" fontId="5" fillId="0" borderId="6" xfId="0" applyFont="1" applyBorder="1" applyAlignment="1">
      <alignment horizontal="left" wrapText="1"/>
    </xf>
    <xf numFmtId="0" fontId="16" fillId="0" borderId="5" xfId="0" applyFont="1" applyFill="1" applyBorder="1" applyAlignment="1">
      <alignment horizontal="center" wrapText="1"/>
    </xf>
    <xf numFmtId="4" fontId="16" fillId="0" borderId="6" xfId="0" applyNumberFormat="1" applyFont="1" applyBorder="1" applyAlignment="1">
      <alignment horizontal="right" wrapText="1"/>
    </xf>
    <xf numFmtId="4" fontId="16" fillId="0" borderId="5" xfId="0" applyNumberFormat="1" applyFont="1" applyBorder="1" applyAlignment="1">
      <alignment horizontal="right" wrapText="1"/>
    </xf>
    <xf numFmtId="4" fontId="5" fillId="0" borderId="5" xfId="0" applyNumberFormat="1" applyFont="1" applyBorder="1" applyAlignment="1">
      <alignment horizontal="right"/>
    </xf>
    <xf numFmtId="4" fontId="5" fillId="4" borderId="5" xfId="0" applyNumberFormat="1" applyFont="1" applyFill="1" applyBorder="1" applyAlignment="1">
      <alignment horizontal="right" wrapText="1"/>
    </xf>
    <xf numFmtId="4" fontId="6" fillId="4" borderId="5" xfId="0" applyNumberFormat="1" applyFont="1" applyFill="1" applyBorder="1" applyAlignment="1">
      <alignment horizontal="right" wrapText="1"/>
    </xf>
    <xf numFmtId="4" fontId="0" fillId="0" borderId="5" xfId="0" applyNumberFormat="1" applyFont="1" applyBorder="1" applyAlignment="1">
      <alignment wrapText="1"/>
    </xf>
    <xf numFmtId="0" fontId="6" fillId="0" borderId="6" xfId="0" applyNumberFormat="1" applyFont="1" applyBorder="1" applyAlignment="1">
      <alignment horizontal="left" wrapText="1"/>
    </xf>
    <xf numFmtId="4" fontId="6" fillId="0" borderId="7" xfId="0" applyNumberFormat="1" applyFont="1" applyBorder="1" applyAlignment="1">
      <alignment horizontal="right" wrapText="1"/>
    </xf>
    <xf numFmtId="0" fontId="5" fillId="0" borderId="6" xfId="0" applyNumberFormat="1" applyFont="1" applyBorder="1" applyAlignment="1">
      <alignment horizontal="left" wrapText="1"/>
    </xf>
    <xf numFmtId="0" fontId="6" fillId="0" borderId="5" xfId="0" applyNumberFormat="1" applyFont="1" applyBorder="1" applyAlignment="1">
      <alignment horizontal="left" wrapText="1"/>
    </xf>
    <xf numFmtId="0" fontId="7" fillId="0" borderId="1" xfId="0" applyFont="1" applyBorder="1" applyAlignment="1">
      <alignment wrapText="1"/>
    </xf>
    <xf numFmtId="2" fontId="7" fillId="0" borderId="1" xfId="0" applyNumberFormat="1" applyFont="1" applyBorder="1" applyAlignment="1">
      <alignment wrapText="1"/>
    </xf>
    <xf numFmtId="4" fontId="7" fillId="0" borderId="1" xfId="0" applyNumberFormat="1" applyFont="1" applyBorder="1" applyAlignment="1">
      <alignment wrapText="1"/>
    </xf>
    <xf numFmtId="4" fontId="7" fillId="0" borderId="1" xfId="0" applyNumberFormat="1" applyFont="1" applyBorder="1" applyAlignment="1">
      <alignment horizontal="right" wrapText="1"/>
    </xf>
    <xf numFmtId="4" fontId="7" fillId="0" borderId="2" xfId="0" applyNumberFormat="1" applyFont="1" applyBorder="1" applyAlignment="1">
      <alignment wrapText="1"/>
    </xf>
    <xf numFmtId="4" fontId="7" fillId="0" borderId="5" xfId="0" applyNumberFormat="1" applyFont="1" applyBorder="1" applyAlignment="1">
      <alignment wrapText="1"/>
    </xf>
    <xf numFmtId="0" fontId="7" fillId="0" borderId="5" xfId="0" applyFont="1" applyBorder="1" applyAlignment="1">
      <alignment wrapText="1"/>
    </xf>
    <xf numFmtId="2" fontId="7" fillId="0" borderId="5" xfId="0" applyNumberFormat="1" applyFont="1" applyBorder="1" applyAlignment="1">
      <alignment wrapText="1"/>
    </xf>
    <xf numFmtId="4" fontId="7" fillId="0" borderId="5" xfId="0" applyNumberFormat="1" applyFont="1" applyBorder="1" applyAlignment="1">
      <alignment horizontal="right" wrapText="1"/>
    </xf>
    <xf numFmtId="4" fontId="7" fillId="0" borderId="6" xfId="0" applyNumberFormat="1" applyFont="1" applyBorder="1" applyAlignment="1">
      <alignment horizontal="right" wrapText="1"/>
    </xf>
    <xf numFmtId="4" fontId="6" fillId="3" borderId="5" xfId="0" applyNumberFormat="1" applyFont="1" applyFill="1" applyBorder="1" applyAlignment="1">
      <alignment horizontal="right" wrapText="1"/>
    </xf>
    <xf numFmtId="0" fontId="0" fillId="0" borderId="0" xfId="0" applyAlignment="1">
      <alignment wrapText="1"/>
    </xf>
    <xf numFmtId="0" fontId="5" fillId="0" borderId="6" xfId="0" applyFont="1" applyFill="1" applyBorder="1" applyAlignment="1">
      <alignment horizontal="left" wrapText="1"/>
    </xf>
    <xf numFmtId="0" fontId="0" fillId="0" borderId="7" xfId="0" applyFont="1" applyBorder="1" applyAlignment="1">
      <alignment horizontal="left" wrapText="1"/>
    </xf>
    <xf numFmtId="0" fontId="0" fillId="0" borderId="8" xfId="0" applyFont="1" applyBorder="1" applyAlignment="1">
      <alignment horizontal="left" wrapText="1"/>
    </xf>
    <xf numFmtId="0" fontId="6" fillId="2" borderId="6" xfId="0" applyFont="1" applyFill="1" applyBorder="1" applyAlignment="1">
      <alignment horizontal="left"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xf numFmtId="0" fontId="8" fillId="0" borderId="0" xfId="0" applyFont="1" applyBorder="1" applyAlignment="1">
      <alignment horizontal="left" vertical="center" wrapText="1"/>
    </xf>
    <xf numFmtId="0" fontId="0" fillId="0" borderId="0" xfId="0" applyAlignment="1">
      <alignment wrapText="1"/>
    </xf>
    <xf numFmtId="0" fontId="1" fillId="2" borderId="5" xfId="0" applyFont="1" applyFill="1" applyBorder="1" applyAlignment="1">
      <alignment horizontal="center" wrapText="1"/>
    </xf>
    <xf numFmtId="0" fontId="15" fillId="0" borderId="5" xfId="0" applyFont="1" applyBorder="1" applyAlignment="1">
      <alignment horizontal="left" wrapText="1"/>
    </xf>
    <xf numFmtId="0" fontId="5" fillId="0" borderId="7" xfId="0" applyFont="1" applyFill="1" applyBorder="1" applyAlignment="1">
      <alignment horizontal="left" wrapText="1"/>
    </xf>
    <xf numFmtId="0" fontId="5" fillId="0" borderId="8" xfId="0" applyFont="1" applyFill="1" applyBorder="1" applyAlignment="1">
      <alignment horizontal="left" wrapText="1"/>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15" fillId="0" borderId="6" xfId="0" applyFont="1" applyBorder="1" applyAlignment="1">
      <alignment horizontal="left" wrapText="1"/>
    </xf>
    <xf numFmtId="0" fontId="15" fillId="0" borderId="7" xfId="0" applyFont="1" applyBorder="1" applyAlignment="1">
      <alignment horizontal="left" wrapText="1"/>
    </xf>
    <xf numFmtId="0" fontId="15" fillId="0" borderId="8" xfId="0" applyFont="1" applyBorder="1" applyAlignment="1">
      <alignment horizontal="left" wrapText="1"/>
    </xf>
    <xf numFmtId="0" fontId="15"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12" fillId="0" borderId="6" xfId="0" applyFont="1" applyBorder="1" applyAlignment="1">
      <alignment horizontal="left" wrapText="1"/>
    </xf>
    <xf numFmtId="0" fontId="12" fillId="0" borderId="7" xfId="0" applyFont="1" applyBorder="1" applyAlignment="1">
      <alignment horizontal="left" wrapText="1"/>
    </xf>
    <xf numFmtId="0" fontId="12" fillId="0" borderId="8" xfId="0" applyFont="1" applyBorder="1" applyAlignment="1">
      <alignment horizontal="left" wrapText="1"/>
    </xf>
    <xf numFmtId="0" fontId="16" fillId="0" borderId="6" xfId="0" applyFont="1" applyFill="1" applyBorder="1" applyAlignment="1">
      <alignment horizontal="left" vertical="center"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14" fillId="0" borderId="7" xfId="0" applyFont="1" applyBorder="1" applyAlignment="1">
      <alignment horizontal="left" wrapText="1"/>
    </xf>
    <xf numFmtId="0" fontId="14" fillId="0" borderId="8" xfId="0" applyFont="1"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6" fillId="0" borderId="6" xfId="0"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5" fillId="0" borderId="6" xfId="0" applyFont="1" applyFill="1" applyBorder="1" applyAlignment="1">
      <alignment horizontal="left" vertical="center" wrapText="1"/>
    </xf>
    <xf numFmtId="0" fontId="2" fillId="0" borderId="0" xfId="0" applyNumberFormat="1" applyFont="1" applyBorder="1" applyAlignment="1">
      <alignment horizontal="center" vertical="center" wrapText="1"/>
    </xf>
    <xf numFmtId="0" fontId="0" fillId="0" borderId="0" xfId="0" applyAlignment="1">
      <alignment horizontal="center" vertical="center" wrapText="1"/>
    </xf>
    <xf numFmtId="0" fontId="4" fillId="0" borderId="0" xfId="0" applyNumberFormat="1" applyFont="1" applyAlignment="1">
      <alignment horizontal="left" vertical="center" wrapText="1"/>
    </xf>
    <xf numFmtId="0" fontId="0" fillId="0" borderId="0" xfId="0" applyAlignment="1">
      <alignment horizontal="left" vertical="center" wrapText="1"/>
    </xf>
    <xf numFmtId="0" fontId="6" fillId="2" borderId="5" xfId="0" applyFont="1" applyFill="1" applyBorder="1" applyAlignment="1">
      <alignment horizontal="left" wrapText="1"/>
    </xf>
    <xf numFmtId="0" fontId="4" fillId="0" borderId="0" xfId="0" applyNumberFormat="1" applyFont="1" applyAlignment="1">
      <alignment horizontal="center" wrapText="1"/>
    </xf>
    <xf numFmtId="0" fontId="6" fillId="2" borderId="1"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4" fontId="6" fillId="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43"/>
  <sheetViews>
    <sheetView tabSelected="1" topLeftCell="A43" zoomScaleNormal="100" workbookViewId="0">
      <selection activeCell="I69" sqref="I69"/>
    </sheetView>
  </sheetViews>
  <sheetFormatPr defaultRowHeight="15" x14ac:dyDescent="0.25"/>
  <cols>
    <col min="1" max="1" width="10.7109375" style="31" customWidth="1"/>
    <col min="2" max="2" width="32.42578125" style="31" customWidth="1"/>
    <col min="3" max="3" width="15.85546875" style="31" customWidth="1"/>
    <col min="4" max="4" width="15.7109375" style="31" customWidth="1"/>
    <col min="5" max="5" width="14.140625" style="31" customWidth="1"/>
    <col min="6" max="6" width="17.7109375" style="31" customWidth="1"/>
    <col min="7" max="7" width="18.140625" style="31" customWidth="1"/>
    <col min="8" max="16384" width="9.140625" style="31"/>
  </cols>
  <sheetData>
    <row r="2" spans="1:7" ht="50.25" customHeight="1" x14ac:dyDescent="0.25">
      <c r="A2" s="135" t="s">
        <v>598</v>
      </c>
      <c r="B2" s="135"/>
      <c r="C2" s="135"/>
      <c r="D2" s="135"/>
      <c r="E2" s="135"/>
      <c r="F2" s="135"/>
      <c r="G2" s="136"/>
    </row>
    <row r="3" spans="1:7" x14ac:dyDescent="0.25">
      <c r="A3" s="1"/>
      <c r="B3" s="1"/>
      <c r="C3" s="1"/>
      <c r="D3" s="1"/>
      <c r="E3" s="2"/>
      <c r="F3" s="32"/>
    </row>
    <row r="4" spans="1:7" ht="15.75" customHeight="1" x14ac:dyDescent="0.25">
      <c r="A4" s="140" t="s">
        <v>565</v>
      </c>
      <c r="B4" s="140"/>
      <c r="C4" s="140"/>
      <c r="D4" s="140"/>
      <c r="E4" s="140"/>
      <c r="F4" s="140"/>
    </row>
    <row r="5" spans="1:7" ht="15.75" customHeight="1" x14ac:dyDescent="0.25">
      <c r="A5" s="140" t="s">
        <v>0</v>
      </c>
      <c r="B5" s="140"/>
      <c r="C5" s="140"/>
      <c r="D5" s="140"/>
      <c r="E5" s="140"/>
      <c r="F5" s="140"/>
    </row>
    <row r="6" spans="1:7" ht="15.75" customHeight="1" x14ac:dyDescent="0.25">
      <c r="A6" s="140" t="s">
        <v>1</v>
      </c>
      <c r="B6" s="140"/>
      <c r="C6" s="140"/>
      <c r="D6" s="140"/>
      <c r="E6" s="140"/>
      <c r="F6" s="140"/>
    </row>
    <row r="7" spans="1:7" ht="31.5" customHeight="1" x14ac:dyDescent="0.25">
      <c r="A7" s="137" t="s">
        <v>2</v>
      </c>
      <c r="B7" s="138"/>
      <c r="C7" s="138"/>
      <c r="D7" s="138"/>
      <c r="E7" s="138"/>
      <c r="F7" s="138"/>
      <c r="G7" s="138"/>
    </row>
    <row r="8" spans="1:7" ht="7.5" customHeight="1" x14ac:dyDescent="0.25">
      <c r="A8" s="3"/>
      <c r="B8" s="3"/>
      <c r="C8" s="3"/>
      <c r="D8" s="3"/>
      <c r="E8" s="4"/>
      <c r="F8" s="32"/>
    </row>
    <row r="9" spans="1:7" ht="15" customHeight="1" x14ac:dyDescent="0.25">
      <c r="A9" s="141" t="s">
        <v>3</v>
      </c>
      <c r="B9" s="143" t="s">
        <v>4</v>
      </c>
      <c r="C9" s="141" t="s">
        <v>5</v>
      </c>
      <c r="D9" s="141" t="s">
        <v>6</v>
      </c>
      <c r="E9" s="145" t="s">
        <v>7</v>
      </c>
      <c r="F9" s="147" t="s">
        <v>8</v>
      </c>
      <c r="G9" s="104" t="s">
        <v>557</v>
      </c>
    </row>
    <row r="10" spans="1:7" ht="29.25" customHeight="1" x14ac:dyDescent="0.25">
      <c r="A10" s="142"/>
      <c r="B10" s="144"/>
      <c r="C10" s="142"/>
      <c r="D10" s="142"/>
      <c r="E10" s="146"/>
      <c r="F10" s="148"/>
      <c r="G10" s="104"/>
    </row>
    <row r="11" spans="1:7" x14ac:dyDescent="0.25">
      <c r="A11" s="5">
        <v>1</v>
      </c>
      <c r="B11" s="6">
        <v>2</v>
      </c>
      <c r="C11" s="7">
        <v>3</v>
      </c>
      <c r="D11" s="7">
        <v>4</v>
      </c>
      <c r="E11" s="8">
        <v>5</v>
      </c>
      <c r="F11" s="48">
        <v>5</v>
      </c>
      <c r="G11" s="56"/>
    </row>
    <row r="12" spans="1:7" ht="23.25" customHeight="1" x14ac:dyDescent="0.25">
      <c r="A12" s="5" t="s">
        <v>9</v>
      </c>
      <c r="B12" s="80" t="s">
        <v>10</v>
      </c>
      <c r="C12" s="24">
        <v>5200000</v>
      </c>
      <c r="D12" s="81">
        <v>5000000</v>
      </c>
      <c r="E12" s="24">
        <v>5000000</v>
      </c>
      <c r="F12" s="53">
        <v>5000000</v>
      </c>
      <c r="G12" s="24">
        <v>5000000</v>
      </c>
    </row>
    <row r="13" spans="1:7" ht="25.5" customHeight="1" x14ac:dyDescent="0.25">
      <c r="A13" s="5" t="s">
        <v>11</v>
      </c>
      <c r="B13" s="80" t="s">
        <v>12</v>
      </c>
      <c r="C13" s="24">
        <f>SUM(C14:C18)</f>
        <v>8900000</v>
      </c>
      <c r="D13" s="24">
        <f>SUM(D14:D18)</f>
        <v>8880000</v>
      </c>
      <c r="E13" s="24">
        <f>SUM(E14:E18)</f>
        <v>8900000</v>
      </c>
      <c r="F13" s="53">
        <f>SUM(F14:F18)</f>
        <v>8900000</v>
      </c>
      <c r="G13" s="24">
        <f>SUM(G14:G18)</f>
        <v>8125000</v>
      </c>
    </row>
    <row r="14" spans="1:7" ht="41.25" customHeight="1" x14ac:dyDescent="0.25">
      <c r="A14" s="9" t="s">
        <v>13</v>
      </c>
      <c r="B14" s="82" t="s">
        <v>14</v>
      </c>
      <c r="C14" s="20">
        <v>2050000</v>
      </c>
      <c r="D14" s="54">
        <v>1800000</v>
      </c>
      <c r="E14" s="20">
        <v>2050000</v>
      </c>
      <c r="F14" s="51">
        <v>2050000</v>
      </c>
      <c r="G14" s="20">
        <v>1800000</v>
      </c>
    </row>
    <row r="15" spans="1:7" ht="60" x14ac:dyDescent="0.25">
      <c r="A15" s="9" t="s">
        <v>15</v>
      </c>
      <c r="B15" s="82" t="s">
        <v>16</v>
      </c>
      <c r="C15" s="20">
        <v>220000</v>
      </c>
      <c r="D15" s="54">
        <v>220000</v>
      </c>
      <c r="E15" s="20">
        <v>200000</v>
      </c>
      <c r="F15" s="51">
        <v>200000</v>
      </c>
      <c r="G15" s="20">
        <v>220000</v>
      </c>
    </row>
    <row r="16" spans="1:7" ht="64.5" customHeight="1" x14ac:dyDescent="0.25">
      <c r="A16" s="9" t="s">
        <v>17</v>
      </c>
      <c r="B16" s="82" t="s">
        <v>18</v>
      </c>
      <c r="C16" s="20">
        <v>3600000</v>
      </c>
      <c r="D16" s="54">
        <v>3650000</v>
      </c>
      <c r="E16" s="20">
        <v>3650000</v>
      </c>
      <c r="F16" s="51">
        <v>3650000</v>
      </c>
      <c r="G16" s="20">
        <v>3700000</v>
      </c>
    </row>
    <row r="17" spans="1:7" ht="76.5" customHeight="1" x14ac:dyDescent="0.25">
      <c r="A17" s="9" t="s">
        <v>19</v>
      </c>
      <c r="B17" s="82" t="s">
        <v>20</v>
      </c>
      <c r="C17" s="20">
        <v>2850000</v>
      </c>
      <c r="D17" s="54">
        <v>3200000</v>
      </c>
      <c r="E17" s="20">
        <v>2900000</v>
      </c>
      <c r="F17" s="51">
        <v>2900000</v>
      </c>
      <c r="G17" s="20">
        <v>2400000</v>
      </c>
    </row>
    <row r="18" spans="1:7" ht="31.5" customHeight="1" x14ac:dyDescent="0.25">
      <c r="A18" s="9" t="s">
        <v>21</v>
      </c>
      <c r="B18" s="82" t="s">
        <v>22</v>
      </c>
      <c r="C18" s="20">
        <v>180000</v>
      </c>
      <c r="D18" s="54">
        <v>10000</v>
      </c>
      <c r="E18" s="20">
        <v>100000</v>
      </c>
      <c r="F18" s="51">
        <v>100000</v>
      </c>
      <c r="G18" s="20">
        <v>5000</v>
      </c>
    </row>
    <row r="19" spans="1:7" ht="27" customHeight="1" x14ac:dyDescent="0.25">
      <c r="A19" s="5" t="s">
        <v>23</v>
      </c>
      <c r="B19" s="83" t="s">
        <v>24</v>
      </c>
      <c r="C19" s="24">
        <v>150000</v>
      </c>
      <c r="D19" s="24">
        <v>120000</v>
      </c>
      <c r="E19" s="24">
        <v>100000</v>
      </c>
      <c r="F19" s="53">
        <v>100000</v>
      </c>
      <c r="G19" s="24">
        <v>375000</v>
      </c>
    </row>
    <row r="20" spans="1:7" ht="33" customHeight="1" x14ac:dyDescent="0.25">
      <c r="A20" s="5"/>
      <c r="B20" s="83" t="s">
        <v>25</v>
      </c>
      <c r="C20" s="24">
        <f>C12+C13+C19</f>
        <v>14250000</v>
      </c>
      <c r="D20" s="24">
        <f>D12+D13+D19</f>
        <v>14000000</v>
      </c>
      <c r="E20" s="24">
        <f>E12+E13+E19</f>
        <v>14000000</v>
      </c>
      <c r="F20" s="53">
        <f>F12+F13+F19</f>
        <v>14000000</v>
      </c>
      <c r="G20" s="24">
        <f>G12+G13+G19</f>
        <v>13500000</v>
      </c>
    </row>
    <row r="21" spans="1:7" s="47" customFormat="1" ht="43.5" customHeight="1" x14ac:dyDescent="0.25">
      <c r="A21" s="5" t="s">
        <v>26</v>
      </c>
      <c r="B21" s="83" t="s">
        <v>590</v>
      </c>
      <c r="C21" s="24">
        <v>0</v>
      </c>
      <c r="D21" s="24">
        <v>0</v>
      </c>
      <c r="E21" s="24">
        <v>0</v>
      </c>
      <c r="F21" s="53">
        <v>0</v>
      </c>
      <c r="G21" s="24">
        <v>700000</v>
      </c>
    </row>
    <row r="22" spans="1:7" ht="30" x14ac:dyDescent="0.25">
      <c r="A22" s="5" t="s">
        <v>28</v>
      </c>
      <c r="B22" s="83" t="s">
        <v>27</v>
      </c>
      <c r="C22" s="24">
        <v>0</v>
      </c>
      <c r="D22" s="24">
        <v>286885.65000000002</v>
      </c>
      <c r="E22" s="24">
        <v>16885.650000000001</v>
      </c>
      <c r="F22" s="53">
        <v>16885.650000000001</v>
      </c>
      <c r="G22" s="24">
        <v>16885.650000000001</v>
      </c>
    </row>
    <row r="23" spans="1:7" ht="30" x14ac:dyDescent="0.25">
      <c r="A23" s="10" t="s">
        <v>30</v>
      </c>
      <c r="B23" s="84" t="s">
        <v>29</v>
      </c>
      <c r="C23" s="85">
        <v>0</v>
      </c>
      <c r="D23" s="86">
        <v>1802066.06</v>
      </c>
      <c r="E23" s="87">
        <v>3967426.03</v>
      </c>
      <c r="F23" s="88">
        <v>3967426.03</v>
      </c>
      <c r="G23" s="89">
        <v>3967426.03</v>
      </c>
    </row>
    <row r="24" spans="1:7" ht="24" customHeight="1" x14ac:dyDescent="0.25">
      <c r="A24" s="5" t="s">
        <v>562</v>
      </c>
      <c r="B24" s="90" t="s">
        <v>31</v>
      </c>
      <c r="C24" s="91">
        <v>0</v>
      </c>
      <c r="D24" s="89">
        <v>1008659.67</v>
      </c>
      <c r="E24" s="92">
        <v>895161.42</v>
      </c>
      <c r="F24" s="93">
        <v>895161.42</v>
      </c>
      <c r="G24" s="92">
        <v>895161.42</v>
      </c>
    </row>
    <row r="25" spans="1:7" ht="36.75" customHeight="1" x14ac:dyDescent="0.25">
      <c r="A25" s="11"/>
      <c r="B25" s="33" t="s">
        <v>563</v>
      </c>
      <c r="C25" s="94">
        <f>C20+C21+C22+C23+C24</f>
        <v>14250000</v>
      </c>
      <c r="D25" s="94">
        <f t="shared" ref="D25:G25" si="0">D20+D21+D22+D23+D24</f>
        <v>17097611.380000003</v>
      </c>
      <c r="E25" s="94">
        <f t="shared" si="0"/>
        <v>18879473.100000001</v>
      </c>
      <c r="F25" s="94">
        <f t="shared" si="0"/>
        <v>18879473.100000001</v>
      </c>
      <c r="G25" s="94">
        <f t="shared" si="0"/>
        <v>19079473.100000001</v>
      </c>
    </row>
    <row r="26" spans="1:7" x14ac:dyDescent="0.25">
      <c r="A26" s="34"/>
      <c r="B26" s="34"/>
      <c r="C26" s="34"/>
      <c r="D26" s="34"/>
      <c r="E26" s="35"/>
      <c r="F26" s="32"/>
      <c r="G26" s="34"/>
    </row>
    <row r="27" spans="1:7" x14ac:dyDescent="0.25">
      <c r="A27" s="34"/>
      <c r="B27" s="34"/>
      <c r="C27" s="34"/>
      <c r="D27" s="34"/>
      <c r="E27" s="35"/>
      <c r="F27" s="32"/>
      <c r="G27" s="34"/>
    </row>
    <row r="28" spans="1:7" x14ac:dyDescent="0.25">
      <c r="A28" s="102" t="s">
        <v>564</v>
      </c>
      <c r="B28" s="103"/>
      <c r="C28" s="103"/>
      <c r="D28" s="103"/>
      <c r="E28" s="103"/>
      <c r="F28" s="103"/>
      <c r="G28" s="34"/>
    </row>
    <row r="29" spans="1:7" x14ac:dyDescent="0.25">
      <c r="A29" s="36"/>
      <c r="B29" s="12"/>
      <c r="C29" s="37"/>
      <c r="D29" s="37"/>
      <c r="E29" s="4"/>
      <c r="F29" s="32"/>
      <c r="G29" s="34"/>
    </row>
    <row r="30" spans="1:7" ht="38.25" x14ac:dyDescent="0.25">
      <c r="A30" s="13" t="s">
        <v>32</v>
      </c>
      <c r="B30" s="13" t="s">
        <v>33</v>
      </c>
      <c r="C30" s="14" t="str">
        <f>C9</f>
        <v>OKVIRNI PLAN 2014. GODINA</v>
      </c>
      <c r="D30" s="14" t="str">
        <f>D9</f>
        <v>PLAN ZA 2013. GODINU</v>
      </c>
      <c r="E30" s="14" t="str">
        <f>E9</f>
        <v>PLAN ZA 2014. GODINU</v>
      </c>
      <c r="F30" s="49" t="str">
        <f>F9</f>
        <v>IZMJENE I DOPUNE PLANA ZA 2014. GODINU</v>
      </c>
      <c r="G30" s="57" t="s">
        <v>558</v>
      </c>
    </row>
    <row r="31" spans="1:7" ht="30" x14ac:dyDescent="0.25">
      <c r="A31" s="15" t="s">
        <v>34</v>
      </c>
      <c r="B31" s="66" t="s">
        <v>35</v>
      </c>
      <c r="C31" s="20">
        <v>2000000</v>
      </c>
      <c r="D31" s="20">
        <v>1723761.58</v>
      </c>
      <c r="E31" s="38">
        <f>E64</f>
        <v>1670000</v>
      </c>
      <c r="F31" s="20">
        <f>F64</f>
        <v>1742500</v>
      </c>
      <c r="G31" s="20">
        <f>G64</f>
        <v>1578500</v>
      </c>
    </row>
    <row r="32" spans="1:7" ht="30" x14ac:dyDescent="0.25">
      <c r="A32" s="15" t="s">
        <v>36</v>
      </c>
      <c r="B32" s="66" t="s">
        <v>37</v>
      </c>
      <c r="C32" s="20">
        <v>7150000</v>
      </c>
      <c r="D32" s="20">
        <v>7165284.7999999998</v>
      </c>
      <c r="E32" s="38">
        <f>E110</f>
        <v>7185000</v>
      </c>
      <c r="F32" s="20">
        <f>F110</f>
        <v>7222500</v>
      </c>
      <c r="G32" s="20">
        <f>G110</f>
        <v>7673500</v>
      </c>
    </row>
    <row r="33" spans="1:7" ht="30" x14ac:dyDescent="0.25">
      <c r="A33" s="15" t="s">
        <v>38</v>
      </c>
      <c r="B33" s="66" t="s">
        <v>39</v>
      </c>
      <c r="C33" s="20">
        <v>300000</v>
      </c>
      <c r="D33" s="20">
        <v>125158.79</v>
      </c>
      <c r="E33" s="38">
        <f>E202</f>
        <v>215000</v>
      </c>
      <c r="F33" s="20">
        <f>F202</f>
        <v>165000</v>
      </c>
      <c r="G33" s="20">
        <f>G202</f>
        <v>178000</v>
      </c>
    </row>
    <row r="34" spans="1:7" ht="30" x14ac:dyDescent="0.25">
      <c r="A34" s="15" t="s">
        <v>40</v>
      </c>
      <c r="B34" s="66" t="s">
        <v>41</v>
      </c>
      <c r="C34" s="20">
        <v>4400000</v>
      </c>
      <c r="D34" s="20">
        <v>4400000</v>
      </c>
      <c r="E34" s="38">
        <f>E212</f>
        <v>4630000</v>
      </c>
      <c r="F34" s="20">
        <f>F212</f>
        <v>4620000</v>
      </c>
      <c r="G34" s="20">
        <f>G212</f>
        <v>4585000</v>
      </c>
    </row>
    <row r="35" spans="1:7" ht="60" customHeight="1" x14ac:dyDescent="0.25">
      <c r="A35" s="15" t="s">
        <v>42</v>
      </c>
      <c r="B35" s="66" t="s">
        <v>43</v>
      </c>
      <c r="C35" s="20">
        <v>0</v>
      </c>
      <c r="D35" s="20">
        <v>0</v>
      </c>
      <c r="E35" s="38">
        <f>E62</f>
        <v>4879473.0999999996</v>
      </c>
      <c r="F35" s="20">
        <f>F62</f>
        <v>4879473.0999999996</v>
      </c>
      <c r="G35" s="20">
        <f>G62</f>
        <v>4794473.0999999996</v>
      </c>
    </row>
    <row r="36" spans="1:7" ht="25.5" customHeight="1" x14ac:dyDescent="0.25">
      <c r="A36" s="15" t="s">
        <v>44</v>
      </c>
      <c r="B36" s="66" t="s">
        <v>45</v>
      </c>
      <c r="C36" s="20">
        <v>400000</v>
      </c>
      <c r="D36" s="20">
        <v>585794.82999999996</v>
      </c>
      <c r="E36" s="38">
        <v>300000</v>
      </c>
      <c r="F36" s="20">
        <v>250000</v>
      </c>
      <c r="G36" s="20">
        <v>270000</v>
      </c>
    </row>
    <row r="37" spans="1:7" ht="24" customHeight="1" x14ac:dyDescent="0.25">
      <c r="A37" s="15"/>
      <c r="B37" s="67" t="s">
        <v>46</v>
      </c>
      <c r="C37" s="24">
        <f>SUM(C31:C36)</f>
        <v>14250000</v>
      </c>
      <c r="D37" s="24">
        <f>SUM(D31:D36)</f>
        <v>13999999.999999998</v>
      </c>
      <c r="E37" s="24">
        <f>SUM(E31:E36)</f>
        <v>18879473.100000001</v>
      </c>
      <c r="F37" s="24">
        <f>SUM(F31:F36)</f>
        <v>18879473.100000001</v>
      </c>
      <c r="G37" s="24">
        <f>SUM(G31:G36)</f>
        <v>19079473.100000001</v>
      </c>
    </row>
    <row r="38" spans="1:7" ht="30" x14ac:dyDescent="0.25">
      <c r="A38" s="16" t="s">
        <v>34</v>
      </c>
      <c r="B38" s="67" t="s">
        <v>35</v>
      </c>
      <c r="C38" s="20"/>
      <c r="D38" s="20"/>
      <c r="E38" s="38"/>
      <c r="F38" s="20"/>
      <c r="G38" s="20"/>
    </row>
    <row r="39" spans="1:7" ht="30" x14ac:dyDescent="0.25">
      <c r="A39" s="15" t="s">
        <v>47</v>
      </c>
      <c r="B39" s="58" t="s">
        <v>48</v>
      </c>
      <c r="C39" s="20">
        <v>400000</v>
      </c>
      <c r="D39" s="20">
        <v>300000</v>
      </c>
      <c r="E39" s="20">
        <f>E65</f>
        <v>340000</v>
      </c>
      <c r="F39" s="51">
        <f>F65</f>
        <v>390000</v>
      </c>
      <c r="G39" s="20">
        <f>G65</f>
        <v>310000</v>
      </c>
    </row>
    <row r="40" spans="1:7" ht="19.5" customHeight="1" x14ac:dyDescent="0.25">
      <c r="A40" s="15" t="s">
        <v>49</v>
      </c>
      <c r="B40" s="58" t="s">
        <v>50</v>
      </c>
      <c r="C40" s="20">
        <v>600000</v>
      </c>
      <c r="D40" s="20">
        <v>584549.5</v>
      </c>
      <c r="E40" s="20">
        <f>E77</f>
        <v>440000</v>
      </c>
      <c r="F40" s="51">
        <f>F77</f>
        <v>540000</v>
      </c>
      <c r="G40" s="20">
        <f>G77</f>
        <v>538000</v>
      </c>
    </row>
    <row r="41" spans="1:7" ht="20.25" customHeight="1" x14ac:dyDescent="0.25">
      <c r="A41" s="15" t="s">
        <v>51</v>
      </c>
      <c r="B41" s="58" t="s">
        <v>52</v>
      </c>
      <c r="C41" s="20">
        <v>300000</v>
      </c>
      <c r="D41" s="20">
        <v>155171.29999999999</v>
      </c>
      <c r="E41" s="20">
        <f>E86</f>
        <v>120000</v>
      </c>
      <c r="F41" s="51">
        <f>F86</f>
        <v>97500</v>
      </c>
      <c r="G41" s="20">
        <f>G86</f>
        <v>97500</v>
      </c>
    </row>
    <row r="42" spans="1:7" ht="30" x14ac:dyDescent="0.25">
      <c r="A42" s="15" t="s">
        <v>53</v>
      </c>
      <c r="B42" s="58" t="s">
        <v>54</v>
      </c>
      <c r="C42" s="20">
        <v>170000</v>
      </c>
      <c r="D42" s="20">
        <v>146000</v>
      </c>
      <c r="E42" s="20">
        <f>E90</f>
        <v>190000</v>
      </c>
      <c r="F42" s="51">
        <f>F90</f>
        <v>130000</v>
      </c>
      <c r="G42" s="20">
        <f>G90</f>
        <v>90000</v>
      </c>
    </row>
    <row r="43" spans="1:7" x14ac:dyDescent="0.25">
      <c r="A43" s="15" t="s">
        <v>55</v>
      </c>
      <c r="B43" s="58" t="s">
        <v>56</v>
      </c>
      <c r="C43" s="20">
        <v>10000</v>
      </c>
      <c r="D43" s="20">
        <v>10000</v>
      </c>
      <c r="E43" s="20">
        <f t="shared" ref="E43:G44" si="1">E93</f>
        <v>10000</v>
      </c>
      <c r="F43" s="51">
        <f t="shared" si="1"/>
        <v>5000</v>
      </c>
      <c r="G43" s="20">
        <f t="shared" si="1"/>
        <v>3000</v>
      </c>
    </row>
    <row r="44" spans="1:7" ht="30" x14ac:dyDescent="0.25">
      <c r="A44" s="15" t="s">
        <v>57</v>
      </c>
      <c r="B44" s="58" t="s">
        <v>58</v>
      </c>
      <c r="C44" s="20">
        <v>100000</v>
      </c>
      <c r="D44" s="20">
        <v>108040.78</v>
      </c>
      <c r="E44" s="64">
        <f t="shared" si="1"/>
        <v>130000</v>
      </c>
      <c r="F44" s="65">
        <f t="shared" si="1"/>
        <v>120000</v>
      </c>
      <c r="G44" s="64">
        <f t="shared" si="1"/>
        <v>105000</v>
      </c>
    </row>
    <row r="45" spans="1:7" ht="30" x14ac:dyDescent="0.25">
      <c r="A45" s="15" t="s">
        <v>59</v>
      </c>
      <c r="B45" s="58" t="s">
        <v>60</v>
      </c>
      <c r="C45" s="20">
        <v>300000</v>
      </c>
      <c r="D45" s="20">
        <v>275000</v>
      </c>
      <c r="E45" s="64">
        <f>E100</f>
        <v>280000</v>
      </c>
      <c r="F45" s="65">
        <f>F100</f>
        <v>260000</v>
      </c>
      <c r="G45" s="64">
        <f>G100</f>
        <v>230000</v>
      </c>
    </row>
    <row r="46" spans="1:7" ht="45" x14ac:dyDescent="0.25">
      <c r="A46" s="15" t="s">
        <v>61</v>
      </c>
      <c r="B46" s="58" t="s">
        <v>62</v>
      </c>
      <c r="C46" s="20">
        <v>20000</v>
      </c>
      <c r="D46" s="20">
        <v>20000</v>
      </c>
      <c r="E46" s="64">
        <f t="shared" ref="E46:G47" si="2">E105</f>
        <v>20000</v>
      </c>
      <c r="F46" s="65">
        <f t="shared" si="2"/>
        <v>20000</v>
      </c>
      <c r="G46" s="64">
        <v>15000</v>
      </c>
    </row>
    <row r="47" spans="1:7" ht="30" x14ac:dyDescent="0.25">
      <c r="A47" s="15" t="s">
        <v>63</v>
      </c>
      <c r="B47" s="72" t="s">
        <v>591</v>
      </c>
      <c r="C47" s="20">
        <v>100000</v>
      </c>
      <c r="D47" s="20">
        <v>125000</v>
      </c>
      <c r="E47" s="20">
        <f t="shared" si="2"/>
        <v>140000</v>
      </c>
      <c r="F47" s="51">
        <f t="shared" si="2"/>
        <v>180000</v>
      </c>
      <c r="G47" s="20">
        <f t="shared" si="2"/>
        <v>190000</v>
      </c>
    </row>
    <row r="48" spans="1:7" ht="25.5" customHeight="1" x14ac:dyDescent="0.25">
      <c r="A48" s="15"/>
      <c r="B48" s="62" t="s">
        <v>64</v>
      </c>
      <c r="C48" s="24">
        <f>SUM(C39:C47)</f>
        <v>2000000</v>
      </c>
      <c r="D48" s="24">
        <f>SUM(D39:D47)</f>
        <v>1723761.58</v>
      </c>
      <c r="E48" s="24">
        <f>SUM(E39:E47)</f>
        <v>1670000</v>
      </c>
      <c r="F48" s="53">
        <f>SUM(F39:F47)</f>
        <v>1742500</v>
      </c>
      <c r="G48" s="24">
        <f>SUM(G39:G47)</f>
        <v>1578500</v>
      </c>
    </row>
    <row r="49" spans="1:7" ht="30" x14ac:dyDescent="0.25">
      <c r="A49" s="16" t="s">
        <v>36</v>
      </c>
      <c r="B49" s="62" t="s">
        <v>37</v>
      </c>
      <c r="C49" s="20"/>
      <c r="D49" s="20"/>
      <c r="E49" s="20"/>
      <c r="F49" s="51"/>
      <c r="G49" s="20"/>
    </row>
    <row r="50" spans="1:7" ht="30" x14ac:dyDescent="0.25">
      <c r="A50" s="15" t="s">
        <v>65</v>
      </c>
      <c r="B50" s="58" t="s">
        <v>66</v>
      </c>
      <c r="C50" s="20">
        <v>3500000</v>
      </c>
      <c r="D50" s="20">
        <v>3214532.41</v>
      </c>
      <c r="E50" s="20">
        <f>E111</f>
        <v>3425000</v>
      </c>
      <c r="F50" s="51">
        <f>F111</f>
        <v>4876000</v>
      </c>
      <c r="G50" s="20">
        <f>G111</f>
        <v>4551000</v>
      </c>
    </row>
    <row r="51" spans="1:7" ht="60" x14ac:dyDescent="0.25">
      <c r="A51" s="15" t="s">
        <v>67</v>
      </c>
      <c r="B51" s="58" t="s">
        <v>68</v>
      </c>
      <c r="C51" s="20">
        <v>3650000</v>
      </c>
      <c r="D51" s="20">
        <v>3950752.39</v>
      </c>
      <c r="E51" s="20">
        <f>E152</f>
        <v>3760000</v>
      </c>
      <c r="F51" s="51">
        <f>F152</f>
        <v>2346500</v>
      </c>
      <c r="G51" s="20">
        <f>G152</f>
        <v>2422500</v>
      </c>
    </row>
    <row r="52" spans="1:7" s="69" customFormat="1" ht="45" x14ac:dyDescent="0.25">
      <c r="A52" s="15" t="s">
        <v>561</v>
      </c>
      <c r="B52" s="70" t="s">
        <v>569</v>
      </c>
      <c r="C52" s="20">
        <v>0</v>
      </c>
      <c r="D52" s="20">
        <v>0</v>
      </c>
      <c r="E52" s="20">
        <v>0</v>
      </c>
      <c r="F52" s="51">
        <v>0</v>
      </c>
      <c r="G52" s="20">
        <v>700000</v>
      </c>
    </row>
    <row r="53" spans="1:7" ht="24.75" customHeight="1" x14ac:dyDescent="0.25">
      <c r="A53" s="15"/>
      <c r="B53" s="62" t="s">
        <v>69</v>
      </c>
      <c r="C53" s="24">
        <f>SUM(C50:C52)</f>
        <v>7150000</v>
      </c>
      <c r="D53" s="24">
        <f t="shared" ref="D53:G53" si="3">SUM(D50:D52)</f>
        <v>7165284.8000000007</v>
      </c>
      <c r="E53" s="24">
        <f t="shared" si="3"/>
        <v>7185000</v>
      </c>
      <c r="F53" s="24">
        <f t="shared" si="3"/>
        <v>7222500</v>
      </c>
      <c r="G53" s="24">
        <f t="shared" si="3"/>
        <v>7673500</v>
      </c>
    </row>
    <row r="54" spans="1:7" ht="30" x14ac:dyDescent="0.25">
      <c r="A54" s="16" t="s">
        <v>38</v>
      </c>
      <c r="B54" s="62" t="s">
        <v>39</v>
      </c>
      <c r="C54" s="20"/>
      <c r="D54" s="20"/>
      <c r="E54" s="20"/>
      <c r="F54" s="51"/>
      <c r="G54" s="20"/>
    </row>
    <row r="55" spans="1:7" ht="75" x14ac:dyDescent="0.25">
      <c r="A55" s="15" t="s">
        <v>70</v>
      </c>
      <c r="B55" s="58" t="s">
        <v>71</v>
      </c>
      <c r="C55" s="20">
        <v>200000</v>
      </c>
      <c r="D55" s="20">
        <v>50158.79</v>
      </c>
      <c r="E55" s="20">
        <f>E203</f>
        <v>143000</v>
      </c>
      <c r="F55" s="51">
        <f>F203</f>
        <v>100000</v>
      </c>
      <c r="G55" s="20">
        <f>G203</f>
        <v>120000</v>
      </c>
    </row>
    <row r="56" spans="1:7" ht="20.25" customHeight="1" x14ac:dyDescent="0.25">
      <c r="A56" s="15" t="s">
        <v>72</v>
      </c>
      <c r="B56" s="58" t="s">
        <v>73</v>
      </c>
      <c r="C56" s="20">
        <v>100000</v>
      </c>
      <c r="D56" s="20">
        <v>75000</v>
      </c>
      <c r="E56" s="20">
        <f>E208</f>
        <v>72000</v>
      </c>
      <c r="F56" s="51">
        <f>F208</f>
        <v>65000</v>
      </c>
      <c r="G56" s="20">
        <f>G208</f>
        <v>58000</v>
      </c>
    </row>
    <row r="57" spans="1:7" ht="21.75" customHeight="1" x14ac:dyDescent="0.25">
      <c r="A57" s="15"/>
      <c r="B57" s="62" t="s">
        <v>74</v>
      </c>
      <c r="C57" s="24">
        <f>SUM(C55:C56)</f>
        <v>300000</v>
      </c>
      <c r="D57" s="24">
        <f t="shared" ref="D57:G57" si="4">SUM(D55:D56)</f>
        <v>125158.79000000001</v>
      </c>
      <c r="E57" s="24">
        <f t="shared" si="4"/>
        <v>215000</v>
      </c>
      <c r="F57" s="24">
        <f t="shared" si="4"/>
        <v>165000</v>
      </c>
      <c r="G57" s="24">
        <f t="shared" si="4"/>
        <v>178000</v>
      </c>
    </row>
    <row r="58" spans="1:7" ht="30" x14ac:dyDescent="0.25">
      <c r="A58" s="16" t="s">
        <v>40</v>
      </c>
      <c r="B58" s="62" t="s">
        <v>41</v>
      </c>
      <c r="C58" s="20"/>
      <c r="D58" s="20"/>
      <c r="E58" s="20"/>
      <c r="F58" s="51"/>
      <c r="G58" s="20"/>
    </row>
    <row r="59" spans="1:7" ht="30" x14ac:dyDescent="0.25">
      <c r="A59" s="15" t="s">
        <v>75</v>
      </c>
      <c r="B59" s="58" t="s">
        <v>76</v>
      </c>
      <c r="C59" s="20">
        <v>3800000</v>
      </c>
      <c r="D59" s="20">
        <v>3800000</v>
      </c>
      <c r="E59" s="20">
        <f>E213</f>
        <v>4000000</v>
      </c>
      <c r="F59" s="51">
        <f>F213</f>
        <v>4000000</v>
      </c>
      <c r="G59" s="20">
        <f>G213</f>
        <v>4000000</v>
      </c>
    </row>
    <row r="60" spans="1:7" ht="30" x14ac:dyDescent="0.25">
      <c r="A60" s="15" t="s">
        <v>77</v>
      </c>
      <c r="B60" s="58" t="s">
        <v>78</v>
      </c>
      <c r="C60" s="20">
        <v>600000</v>
      </c>
      <c r="D60" s="20">
        <v>600000</v>
      </c>
      <c r="E60" s="20">
        <f>E223</f>
        <v>630000</v>
      </c>
      <c r="F60" s="51">
        <f>F223</f>
        <v>620000</v>
      </c>
      <c r="G60" s="20">
        <f>G223</f>
        <v>585000</v>
      </c>
    </row>
    <row r="61" spans="1:7" ht="23.25" customHeight="1" x14ac:dyDescent="0.25">
      <c r="A61" s="15"/>
      <c r="B61" s="62" t="s">
        <v>79</v>
      </c>
      <c r="C61" s="24">
        <f>SUM(C59:C60)</f>
        <v>4400000</v>
      </c>
      <c r="D61" s="24">
        <f t="shared" ref="D61:G61" si="5">SUM(D59:D60)</f>
        <v>4400000</v>
      </c>
      <c r="E61" s="24">
        <f t="shared" si="5"/>
        <v>4630000</v>
      </c>
      <c r="F61" s="24">
        <f t="shared" si="5"/>
        <v>4620000</v>
      </c>
      <c r="G61" s="24">
        <f t="shared" si="5"/>
        <v>4585000</v>
      </c>
    </row>
    <row r="62" spans="1:7" ht="58.5" customHeight="1" x14ac:dyDescent="0.25">
      <c r="A62" s="16" t="s">
        <v>42</v>
      </c>
      <c r="B62" s="62" t="s">
        <v>80</v>
      </c>
      <c r="C62" s="24">
        <v>0</v>
      </c>
      <c r="D62" s="24">
        <v>0</v>
      </c>
      <c r="E62" s="24">
        <f>E229</f>
        <v>4879473.0999999996</v>
      </c>
      <c r="F62" s="53">
        <f>F229</f>
        <v>4879473.0999999996</v>
      </c>
      <c r="G62" s="24">
        <f>G229</f>
        <v>4794473.0999999996</v>
      </c>
    </row>
    <row r="63" spans="1:7" ht="28.5" customHeight="1" x14ac:dyDescent="0.25">
      <c r="A63" s="16" t="s">
        <v>44</v>
      </c>
      <c r="B63" s="67" t="s">
        <v>45</v>
      </c>
      <c r="C63" s="24">
        <v>400000</v>
      </c>
      <c r="D63" s="29">
        <v>585794.82999999996</v>
      </c>
      <c r="E63" s="24">
        <v>300000</v>
      </c>
      <c r="F63" s="53">
        <v>250000</v>
      </c>
      <c r="G63" s="24">
        <f>G36</f>
        <v>270000</v>
      </c>
    </row>
    <row r="64" spans="1:7" ht="15.75" customHeight="1" x14ac:dyDescent="0.25">
      <c r="A64" s="17" t="s">
        <v>34</v>
      </c>
      <c r="B64" s="139" t="s">
        <v>35</v>
      </c>
      <c r="C64" s="139"/>
      <c r="D64" s="139"/>
      <c r="E64" s="18">
        <f>E65+E77+E86+E90+E93+E94+E100+E105+E106</f>
        <v>1670000</v>
      </c>
      <c r="F64" s="18">
        <f t="shared" ref="F64:G64" si="6">F65+F77+F86+F90+F93+F94+F100+F105+F106</f>
        <v>1742500</v>
      </c>
      <c r="G64" s="18">
        <f t="shared" si="6"/>
        <v>1578500</v>
      </c>
    </row>
    <row r="65" spans="1:7" ht="15.75" customHeight="1" x14ac:dyDescent="0.25">
      <c r="A65" s="17" t="s">
        <v>47</v>
      </c>
      <c r="B65" s="99" t="s">
        <v>48</v>
      </c>
      <c r="C65" s="100"/>
      <c r="D65" s="101"/>
      <c r="E65" s="18">
        <f>E66+E69+E70+E73+E76</f>
        <v>340000</v>
      </c>
      <c r="F65" s="18">
        <f t="shared" ref="F65:G65" si="7">F66+F69+F70+F73+F76</f>
        <v>390000</v>
      </c>
      <c r="G65" s="18">
        <f t="shared" si="7"/>
        <v>310000</v>
      </c>
    </row>
    <row r="66" spans="1:7" ht="31.5" customHeight="1" x14ac:dyDescent="0.25">
      <c r="A66" s="19" t="s">
        <v>81</v>
      </c>
      <c r="B66" s="117" t="s">
        <v>82</v>
      </c>
      <c r="C66" s="118"/>
      <c r="D66" s="119"/>
      <c r="E66" s="20">
        <v>50000</v>
      </c>
      <c r="F66" s="51">
        <v>50000</v>
      </c>
      <c r="G66" s="20">
        <f>G67+G68</f>
        <v>35000</v>
      </c>
    </row>
    <row r="67" spans="1:7" ht="15.75" customHeight="1" x14ac:dyDescent="0.25">
      <c r="A67" s="19" t="s">
        <v>83</v>
      </c>
      <c r="B67" s="117" t="s">
        <v>84</v>
      </c>
      <c r="C67" s="118"/>
      <c r="D67" s="119"/>
      <c r="E67" s="20">
        <v>20000</v>
      </c>
      <c r="F67" s="51">
        <v>20000</v>
      </c>
      <c r="G67" s="20">
        <v>20000</v>
      </c>
    </row>
    <row r="68" spans="1:7" ht="18.75" customHeight="1" x14ac:dyDescent="0.25">
      <c r="A68" s="19" t="s">
        <v>85</v>
      </c>
      <c r="B68" s="117" t="s">
        <v>86</v>
      </c>
      <c r="C68" s="118"/>
      <c r="D68" s="119"/>
      <c r="E68" s="20">
        <v>30000</v>
      </c>
      <c r="F68" s="51">
        <v>30000</v>
      </c>
      <c r="G68" s="20">
        <v>15000</v>
      </c>
    </row>
    <row r="69" spans="1:7" ht="44.25" customHeight="1" x14ac:dyDescent="0.25">
      <c r="A69" s="19" t="s">
        <v>87</v>
      </c>
      <c r="B69" s="117" t="s">
        <v>88</v>
      </c>
      <c r="C69" s="118"/>
      <c r="D69" s="119"/>
      <c r="E69" s="20">
        <v>30000</v>
      </c>
      <c r="F69" s="51">
        <v>30000</v>
      </c>
      <c r="G69" s="20">
        <v>30000</v>
      </c>
    </row>
    <row r="70" spans="1:7" ht="17.25" customHeight="1" x14ac:dyDescent="0.25">
      <c r="A70" s="19" t="s">
        <v>89</v>
      </c>
      <c r="B70" s="117" t="s">
        <v>90</v>
      </c>
      <c r="C70" s="118"/>
      <c r="D70" s="119"/>
      <c r="E70" s="20">
        <f>SUM(E71+E72)</f>
        <v>150000</v>
      </c>
      <c r="F70" s="51">
        <f>SUM(F71+F72)</f>
        <v>150000</v>
      </c>
      <c r="G70" s="20">
        <f>SUM(G71+G72)</f>
        <v>135000</v>
      </c>
    </row>
    <row r="71" spans="1:7" ht="15.75" customHeight="1" x14ac:dyDescent="0.25">
      <c r="A71" s="19" t="s">
        <v>91</v>
      </c>
      <c r="B71" s="117" t="s">
        <v>92</v>
      </c>
      <c r="C71" s="118"/>
      <c r="D71" s="119"/>
      <c r="E71" s="20">
        <v>60000</v>
      </c>
      <c r="F71" s="51">
        <v>60000</v>
      </c>
      <c r="G71" s="20">
        <v>45000</v>
      </c>
    </row>
    <row r="72" spans="1:7" ht="31.5" customHeight="1" x14ac:dyDescent="0.25">
      <c r="A72" s="19" t="s">
        <v>93</v>
      </c>
      <c r="B72" s="117" t="s">
        <v>566</v>
      </c>
      <c r="C72" s="118"/>
      <c r="D72" s="119"/>
      <c r="E72" s="20">
        <v>90000</v>
      </c>
      <c r="F72" s="51">
        <v>90000</v>
      </c>
      <c r="G72" s="20">
        <v>90000</v>
      </c>
    </row>
    <row r="73" spans="1:7" ht="20.25" customHeight="1" x14ac:dyDescent="0.25">
      <c r="A73" s="19" t="s">
        <v>94</v>
      </c>
      <c r="B73" s="117" t="s">
        <v>95</v>
      </c>
      <c r="C73" s="118"/>
      <c r="D73" s="119"/>
      <c r="E73" s="20">
        <v>110000</v>
      </c>
      <c r="F73" s="51">
        <v>110000</v>
      </c>
      <c r="G73" s="20">
        <v>110000</v>
      </c>
    </row>
    <row r="74" spans="1:7" ht="18" customHeight="1" x14ac:dyDescent="0.25">
      <c r="A74" s="19" t="s">
        <v>96</v>
      </c>
      <c r="B74" s="117" t="s">
        <v>97</v>
      </c>
      <c r="C74" s="118"/>
      <c r="D74" s="119"/>
      <c r="E74" s="20">
        <v>55000</v>
      </c>
      <c r="F74" s="51">
        <v>55000</v>
      </c>
      <c r="G74" s="20">
        <v>55000</v>
      </c>
    </row>
    <row r="75" spans="1:7" ht="30.75" customHeight="1" x14ac:dyDescent="0.25">
      <c r="A75" s="19" t="s">
        <v>98</v>
      </c>
      <c r="B75" s="117" t="s">
        <v>99</v>
      </c>
      <c r="C75" s="118"/>
      <c r="D75" s="119"/>
      <c r="E75" s="20">
        <v>55000</v>
      </c>
      <c r="F75" s="51">
        <v>55000</v>
      </c>
      <c r="G75" s="20">
        <v>55000</v>
      </c>
    </row>
    <row r="76" spans="1:7" ht="32.25" customHeight="1" x14ac:dyDescent="0.25">
      <c r="A76" s="19" t="s">
        <v>100</v>
      </c>
      <c r="B76" s="117" t="s">
        <v>101</v>
      </c>
      <c r="C76" s="97"/>
      <c r="D76" s="98"/>
      <c r="E76" s="20">
        <v>0</v>
      </c>
      <c r="F76" s="51">
        <v>50000</v>
      </c>
      <c r="G76" s="20">
        <v>0</v>
      </c>
    </row>
    <row r="77" spans="1:7" x14ac:dyDescent="0.25">
      <c r="A77" s="17" t="s">
        <v>49</v>
      </c>
      <c r="B77" s="59" t="s">
        <v>50</v>
      </c>
      <c r="C77" s="60"/>
      <c r="D77" s="61"/>
      <c r="E77" s="18">
        <f>E78+E79+E82+E83+E84+E85</f>
        <v>440000</v>
      </c>
      <c r="F77" s="18">
        <f t="shared" ref="F77:G77" si="8">F78+F79+F82+F83+F84+F85</f>
        <v>540000</v>
      </c>
      <c r="G77" s="18">
        <f t="shared" si="8"/>
        <v>538000</v>
      </c>
    </row>
    <row r="78" spans="1:7" ht="30.75" customHeight="1" x14ac:dyDescent="0.25">
      <c r="A78" s="19" t="s">
        <v>102</v>
      </c>
      <c r="B78" s="117" t="s">
        <v>103</v>
      </c>
      <c r="C78" s="118"/>
      <c r="D78" s="119"/>
      <c r="E78" s="20">
        <v>290000</v>
      </c>
      <c r="F78" s="51">
        <v>290000</v>
      </c>
      <c r="G78" s="20">
        <v>290000</v>
      </c>
    </row>
    <row r="79" spans="1:7" ht="18.75" customHeight="1" x14ac:dyDescent="0.25">
      <c r="A79" s="19" t="s">
        <v>104</v>
      </c>
      <c r="B79" s="117" t="s">
        <v>105</v>
      </c>
      <c r="C79" s="118"/>
      <c r="D79" s="119"/>
      <c r="E79" s="20">
        <f>SUM(E80+E81)</f>
        <v>50000</v>
      </c>
      <c r="F79" s="51">
        <f>SUM(F80+F81)</f>
        <v>50000</v>
      </c>
      <c r="G79" s="20">
        <f>SUM(G80+G81)</f>
        <v>50000</v>
      </c>
    </row>
    <row r="80" spans="1:7" ht="29.25" customHeight="1" x14ac:dyDescent="0.25">
      <c r="A80" s="19" t="s">
        <v>106</v>
      </c>
      <c r="B80" s="117" t="s">
        <v>107</v>
      </c>
      <c r="C80" s="118"/>
      <c r="D80" s="119"/>
      <c r="E80" s="20">
        <v>30000</v>
      </c>
      <c r="F80" s="51">
        <v>30000</v>
      </c>
      <c r="G80" s="20">
        <v>30000</v>
      </c>
    </row>
    <row r="81" spans="1:7" ht="18.75" customHeight="1" x14ac:dyDescent="0.25">
      <c r="A81" s="19" t="s">
        <v>108</v>
      </c>
      <c r="B81" s="117" t="s">
        <v>109</v>
      </c>
      <c r="C81" s="118"/>
      <c r="D81" s="119"/>
      <c r="E81" s="20">
        <v>20000</v>
      </c>
      <c r="F81" s="51">
        <v>20000</v>
      </c>
      <c r="G81" s="20">
        <v>20000</v>
      </c>
    </row>
    <row r="82" spans="1:7" ht="20.25" customHeight="1" x14ac:dyDescent="0.25">
      <c r="A82" s="19" t="s">
        <v>110</v>
      </c>
      <c r="B82" s="117" t="s">
        <v>111</v>
      </c>
      <c r="C82" s="118"/>
      <c r="D82" s="119"/>
      <c r="E82" s="21">
        <v>80000</v>
      </c>
      <c r="F82" s="52">
        <v>80000</v>
      </c>
      <c r="G82" s="21">
        <v>78000</v>
      </c>
    </row>
    <row r="83" spans="1:7" ht="18.75" customHeight="1" x14ac:dyDescent="0.25">
      <c r="A83" s="22" t="s">
        <v>112</v>
      </c>
      <c r="B83" s="117" t="s">
        <v>113</v>
      </c>
      <c r="C83" s="118"/>
      <c r="D83" s="119"/>
      <c r="E83" s="20">
        <v>20000</v>
      </c>
      <c r="F83" s="51">
        <v>5000</v>
      </c>
      <c r="G83" s="20">
        <v>5000</v>
      </c>
    </row>
    <row r="84" spans="1:7" ht="19.5" customHeight="1" x14ac:dyDescent="0.25">
      <c r="A84" s="22" t="s">
        <v>114</v>
      </c>
      <c r="B84" s="117" t="s">
        <v>115</v>
      </c>
      <c r="C84" s="97"/>
      <c r="D84" s="98"/>
      <c r="E84" s="20">
        <v>0</v>
      </c>
      <c r="F84" s="51">
        <v>85000</v>
      </c>
      <c r="G84" s="20">
        <v>85000</v>
      </c>
    </row>
    <row r="85" spans="1:7" ht="23.25" customHeight="1" x14ac:dyDescent="0.25">
      <c r="A85" s="22" t="s">
        <v>116</v>
      </c>
      <c r="B85" s="117" t="s">
        <v>117</v>
      </c>
      <c r="C85" s="97"/>
      <c r="D85" s="98"/>
      <c r="E85" s="20">
        <v>0</v>
      </c>
      <c r="F85" s="51">
        <v>30000</v>
      </c>
      <c r="G85" s="20">
        <v>30000</v>
      </c>
    </row>
    <row r="86" spans="1:7" ht="15.75" customHeight="1" x14ac:dyDescent="0.25">
      <c r="A86" s="17" t="s">
        <v>118</v>
      </c>
      <c r="B86" s="99" t="s">
        <v>52</v>
      </c>
      <c r="C86" s="100"/>
      <c r="D86" s="101"/>
      <c r="E86" s="18">
        <f>SUM(E87:E89)</f>
        <v>120000</v>
      </c>
      <c r="F86" s="50">
        <f>SUM(F87:F89)</f>
        <v>97500</v>
      </c>
      <c r="G86" s="18">
        <f>SUM(G87:G89)</f>
        <v>97500</v>
      </c>
    </row>
    <row r="87" spans="1:7" ht="18" customHeight="1" x14ac:dyDescent="0.25">
      <c r="A87" s="19" t="s">
        <v>119</v>
      </c>
      <c r="B87" s="117" t="s">
        <v>120</v>
      </c>
      <c r="C87" s="118"/>
      <c r="D87" s="119"/>
      <c r="E87" s="20">
        <v>80000</v>
      </c>
      <c r="F87" s="51">
        <v>80000</v>
      </c>
      <c r="G87" s="20">
        <v>80000</v>
      </c>
    </row>
    <row r="88" spans="1:7" ht="18.75" customHeight="1" x14ac:dyDescent="0.25">
      <c r="A88" s="19" t="s">
        <v>121</v>
      </c>
      <c r="B88" s="117" t="s">
        <v>122</v>
      </c>
      <c r="C88" s="118"/>
      <c r="D88" s="119"/>
      <c r="E88" s="20">
        <v>20000</v>
      </c>
      <c r="F88" s="51">
        <v>6000</v>
      </c>
      <c r="G88" s="20">
        <v>6000</v>
      </c>
    </row>
    <row r="89" spans="1:7" ht="31.5" customHeight="1" x14ac:dyDescent="0.25">
      <c r="A89" s="19" t="s">
        <v>123</v>
      </c>
      <c r="B89" s="117" t="s">
        <v>592</v>
      </c>
      <c r="C89" s="118"/>
      <c r="D89" s="119"/>
      <c r="E89" s="20">
        <v>20000</v>
      </c>
      <c r="F89" s="51">
        <v>11500</v>
      </c>
      <c r="G89" s="20">
        <v>11500</v>
      </c>
    </row>
    <row r="90" spans="1:7" ht="15.75" customHeight="1" x14ac:dyDescent="0.25">
      <c r="A90" s="17" t="s">
        <v>53</v>
      </c>
      <c r="B90" s="99" t="s">
        <v>54</v>
      </c>
      <c r="C90" s="100"/>
      <c r="D90" s="101"/>
      <c r="E90" s="18">
        <f>SUM(E91:E92)</f>
        <v>190000</v>
      </c>
      <c r="F90" s="50">
        <f>SUM(F91:F92)</f>
        <v>130000</v>
      </c>
      <c r="G90" s="18">
        <f>SUM(G91:G92)</f>
        <v>90000</v>
      </c>
    </row>
    <row r="91" spans="1:7" ht="29.25" customHeight="1" x14ac:dyDescent="0.25">
      <c r="A91" s="19" t="s">
        <v>124</v>
      </c>
      <c r="B91" s="117" t="s">
        <v>125</v>
      </c>
      <c r="C91" s="118"/>
      <c r="D91" s="119"/>
      <c r="E91" s="20">
        <v>130000</v>
      </c>
      <c r="F91" s="51">
        <v>130000</v>
      </c>
      <c r="G91" s="20">
        <v>90000</v>
      </c>
    </row>
    <row r="92" spans="1:7" ht="27.75" customHeight="1" x14ac:dyDescent="0.25">
      <c r="A92" s="19" t="s">
        <v>126</v>
      </c>
      <c r="B92" s="117" t="s">
        <v>127</v>
      </c>
      <c r="C92" s="118"/>
      <c r="D92" s="119"/>
      <c r="E92" s="20">
        <v>60000</v>
      </c>
      <c r="F92" s="51">
        <v>0</v>
      </c>
      <c r="G92" s="20">
        <v>0</v>
      </c>
    </row>
    <row r="93" spans="1:7" ht="21" customHeight="1" x14ac:dyDescent="0.25">
      <c r="A93" s="17" t="s">
        <v>55</v>
      </c>
      <c r="B93" s="99" t="s">
        <v>56</v>
      </c>
      <c r="C93" s="100"/>
      <c r="D93" s="101"/>
      <c r="E93" s="18">
        <v>10000</v>
      </c>
      <c r="F93" s="50">
        <v>5000</v>
      </c>
      <c r="G93" s="18">
        <v>3000</v>
      </c>
    </row>
    <row r="94" spans="1:7" ht="20.25" customHeight="1" x14ac:dyDescent="0.25">
      <c r="A94" s="17" t="s">
        <v>57</v>
      </c>
      <c r="B94" s="99" t="s">
        <v>58</v>
      </c>
      <c r="C94" s="100"/>
      <c r="D94" s="101"/>
      <c r="E94" s="18">
        <f>SUM(E95:E99)</f>
        <v>130000</v>
      </c>
      <c r="F94" s="50">
        <f>SUM(F95:F99)</f>
        <v>120000</v>
      </c>
      <c r="G94" s="18">
        <f>SUM(G95:G99)</f>
        <v>105000</v>
      </c>
    </row>
    <row r="95" spans="1:7" ht="15.75" customHeight="1" x14ac:dyDescent="0.25">
      <c r="A95" s="19" t="s">
        <v>128</v>
      </c>
      <c r="B95" s="117" t="s">
        <v>129</v>
      </c>
      <c r="C95" s="118"/>
      <c r="D95" s="119"/>
      <c r="E95" s="20">
        <v>40000</v>
      </c>
      <c r="F95" s="51">
        <v>40000</v>
      </c>
      <c r="G95" s="20">
        <v>25000</v>
      </c>
    </row>
    <row r="96" spans="1:7" ht="15.75" customHeight="1" x14ac:dyDescent="0.25">
      <c r="A96" s="19" t="s">
        <v>130</v>
      </c>
      <c r="B96" s="117" t="s">
        <v>131</v>
      </c>
      <c r="C96" s="118"/>
      <c r="D96" s="119"/>
      <c r="E96" s="20">
        <v>30000</v>
      </c>
      <c r="F96" s="51">
        <v>30000</v>
      </c>
      <c r="G96" s="20">
        <v>30000</v>
      </c>
    </row>
    <row r="97" spans="1:7" ht="27.75" customHeight="1" x14ac:dyDescent="0.25">
      <c r="A97" s="19" t="s">
        <v>132</v>
      </c>
      <c r="B97" s="117" t="s">
        <v>133</v>
      </c>
      <c r="C97" s="118"/>
      <c r="D97" s="119"/>
      <c r="E97" s="20">
        <v>10000</v>
      </c>
      <c r="F97" s="51">
        <v>10000</v>
      </c>
      <c r="G97" s="20">
        <v>10000</v>
      </c>
    </row>
    <row r="98" spans="1:7" ht="18" customHeight="1" x14ac:dyDescent="0.25">
      <c r="A98" s="19" t="s">
        <v>134</v>
      </c>
      <c r="B98" s="117" t="s">
        <v>135</v>
      </c>
      <c r="C98" s="118"/>
      <c r="D98" s="119"/>
      <c r="E98" s="20">
        <v>40000</v>
      </c>
      <c r="F98" s="51">
        <v>40000</v>
      </c>
      <c r="G98" s="20">
        <v>40000</v>
      </c>
    </row>
    <row r="99" spans="1:7" ht="18.75" customHeight="1" x14ac:dyDescent="0.25">
      <c r="A99" s="19" t="s">
        <v>136</v>
      </c>
      <c r="B99" s="117" t="s">
        <v>137</v>
      </c>
      <c r="C99" s="118"/>
      <c r="D99" s="119"/>
      <c r="E99" s="20">
        <v>10000</v>
      </c>
      <c r="F99" s="51">
        <v>0</v>
      </c>
      <c r="G99" s="20">
        <v>0</v>
      </c>
    </row>
    <row r="100" spans="1:7" ht="20.25" customHeight="1" x14ac:dyDescent="0.25">
      <c r="A100" s="17" t="s">
        <v>138</v>
      </c>
      <c r="B100" s="99" t="s">
        <v>139</v>
      </c>
      <c r="C100" s="100"/>
      <c r="D100" s="101"/>
      <c r="E100" s="18">
        <f>SUM(E101:E104)</f>
        <v>280000</v>
      </c>
      <c r="F100" s="50">
        <f>SUM(F101:F104)</f>
        <v>260000</v>
      </c>
      <c r="G100" s="18">
        <f>SUM(G101:G104)</f>
        <v>230000</v>
      </c>
    </row>
    <row r="101" spans="1:7" ht="19.5" customHeight="1" x14ac:dyDescent="0.25">
      <c r="A101" s="19" t="s">
        <v>140</v>
      </c>
      <c r="B101" s="117" t="s">
        <v>141</v>
      </c>
      <c r="C101" s="118"/>
      <c r="D101" s="119"/>
      <c r="E101" s="20">
        <v>40000</v>
      </c>
      <c r="F101" s="51">
        <v>30000</v>
      </c>
      <c r="G101" s="20">
        <v>25000</v>
      </c>
    </row>
    <row r="102" spans="1:7" ht="20.25" customHeight="1" x14ac:dyDescent="0.25">
      <c r="A102" s="19" t="s">
        <v>142</v>
      </c>
      <c r="B102" s="117" t="s">
        <v>143</v>
      </c>
      <c r="C102" s="118"/>
      <c r="D102" s="119"/>
      <c r="E102" s="20">
        <v>20000</v>
      </c>
      <c r="F102" s="51">
        <v>20000</v>
      </c>
      <c r="G102" s="20">
        <v>10000</v>
      </c>
    </row>
    <row r="103" spans="1:7" ht="20.25" customHeight="1" x14ac:dyDescent="0.25">
      <c r="A103" s="19" t="s">
        <v>144</v>
      </c>
      <c r="B103" s="117" t="s">
        <v>145</v>
      </c>
      <c r="C103" s="118"/>
      <c r="D103" s="119"/>
      <c r="E103" s="20">
        <v>30000</v>
      </c>
      <c r="F103" s="51">
        <v>20000</v>
      </c>
      <c r="G103" s="20">
        <v>5000</v>
      </c>
    </row>
    <row r="104" spans="1:7" ht="20.25" customHeight="1" x14ac:dyDescent="0.25">
      <c r="A104" s="19" t="s">
        <v>146</v>
      </c>
      <c r="B104" s="117" t="s">
        <v>147</v>
      </c>
      <c r="C104" s="118"/>
      <c r="D104" s="119"/>
      <c r="E104" s="20">
        <v>190000</v>
      </c>
      <c r="F104" s="51">
        <v>190000</v>
      </c>
      <c r="G104" s="20">
        <v>190000</v>
      </c>
    </row>
    <row r="105" spans="1:7" ht="22.5" customHeight="1" x14ac:dyDescent="0.25">
      <c r="A105" s="17" t="s">
        <v>148</v>
      </c>
      <c r="B105" s="99" t="s">
        <v>149</v>
      </c>
      <c r="C105" s="100"/>
      <c r="D105" s="101"/>
      <c r="E105" s="18">
        <v>20000</v>
      </c>
      <c r="F105" s="50">
        <v>20000</v>
      </c>
      <c r="G105" s="18">
        <v>15000</v>
      </c>
    </row>
    <row r="106" spans="1:7" ht="23.25" customHeight="1" x14ac:dyDescent="0.25">
      <c r="A106" s="17" t="s">
        <v>63</v>
      </c>
      <c r="B106" s="99" t="s">
        <v>150</v>
      </c>
      <c r="C106" s="100"/>
      <c r="D106" s="101"/>
      <c r="E106" s="18">
        <f>SUM(E107:E109)</f>
        <v>140000</v>
      </c>
      <c r="F106" s="50">
        <f>SUM(F107:F109)</f>
        <v>180000</v>
      </c>
      <c r="G106" s="18">
        <f>SUM(G107:G109)</f>
        <v>190000</v>
      </c>
    </row>
    <row r="107" spans="1:7" ht="30" customHeight="1" x14ac:dyDescent="0.25">
      <c r="A107" s="19" t="s">
        <v>151</v>
      </c>
      <c r="B107" s="117" t="s">
        <v>567</v>
      </c>
      <c r="C107" s="118"/>
      <c r="D107" s="119"/>
      <c r="E107" s="20">
        <v>20000</v>
      </c>
      <c r="F107" s="51">
        <v>60000</v>
      </c>
      <c r="G107" s="20">
        <v>40000</v>
      </c>
    </row>
    <row r="108" spans="1:7" ht="25.5" customHeight="1" x14ac:dyDescent="0.25">
      <c r="A108" s="19" t="s">
        <v>152</v>
      </c>
      <c r="B108" s="117" t="s">
        <v>153</v>
      </c>
      <c r="C108" s="118"/>
      <c r="D108" s="119"/>
      <c r="E108" s="20">
        <v>60000</v>
      </c>
      <c r="F108" s="51">
        <v>60000</v>
      </c>
      <c r="G108" s="20">
        <v>60000</v>
      </c>
    </row>
    <row r="109" spans="1:7" ht="21.75" customHeight="1" x14ac:dyDescent="0.25">
      <c r="A109" s="19" t="s">
        <v>154</v>
      </c>
      <c r="B109" s="117" t="s">
        <v>155</v>
      </c>
      <c r="C109" s="118"/>
      <c r="D109" s="119"/>
      <c r="E109" s="20">
        <v>60000</v>
      </c>
      <c r="F109" s="51">
        <v>60000</v>
      </c>
      <c r="G109" s="20">
        <v>90000</v>
      </c>
    </row>
    <row r="110" spans="1:7" ht="19.5" customHeight="1" x14ac:dyDescent="0.25">
      <c r="A110" s="17" t="s">
        <v>36</v>
      </c>
      <c r="B110" s="99" t="s">
        <v>37</v>
      </c>
      <c r="C110" s="100"/>
      <c r="D110" s="101"/>
      <c r="E110" s="18">
        <f t="shared" ref="E110:F110" si="9">E111+E152+E191</f>
        <v>7185000</v>
      </c>
      <c r="F110" s="18">
        <f t="shared" si="9"/>
        <v>7222500</v>
      </c>
      <c r="G110" s="18">
        <f>G111+G152+G191</f>
        <v>7673500</v>
      </c>
    </row>
    <row r="111" spans="1:7" ht="18.75" customHeight="1" x14ac:dyDescent="0.25">
      <c r="A111" s="17" t="s">
        <v>65</v>
      </c>
      <c r="B111" s="99" t="s">
        <v>66</v>
      </c>
      <c r="C111" s="100"/>
      <c r="D111" s="101"/>
      <c r="E111" s="18">
        <f>E112+E143</f>
        <v>3425000</v>
      </c>
      <c r="F111" s="50">
        <f>F112+F143</f>
        <v>4876000</v>
      </c>
      <c r="G111" s="18">
        <f>G112+G143</f>
        <v>4551000</v>
      </c>
    </row>
    <row r="112" spans="1:7" ht="18.75" customHeight="1" x14ac:dyDescent="0.25">
      <c r="A112" s="23" t="s">
        <v>156</v>
      </c>
      <c r="B112" s="124" t="s">
        <v>157</v>
      </c>
      <c r="C112" s="125"/>
      <c r="D112" s="126"/>
      <c r="E112" s="24">
        <f>E113+E114+E115+E116+E117+E118+E119+E120+E142</f>
        <v>1925000</v>
      </c>
      <c r="F112" s="24">
        <f t="shared" ref="F112:G112" si="10">F113+F114+F115+F116+F117+F118+F119+F120+F142</f>
        <v>3466000</v>
      </c>
      <c r="G112" s="24">
        <f t="shared" si="10"/>
        <v>3557000</v>
      </c>
    </row>
    <row r="113" spans="1:7" ht="27.75" customHeight="1" x14ac:dyDescent="0.25">
      <c r="A113" s="19" t="s">
        <v>158</v>
      </c>
      <c r="B113" s="117" t="s">
        <v>159</v>
      </c>
      <c r="C113" s="118"/>
      <c r="D113" s="119"/>
      <c r="E113" s="20">
        <v>400000</v>
      </c>
      <c r="F113" s="51">
        <v>400000</v>
      </c>
      <c r="G113" s="20">
        <v>400000</v>
      </c>
    </row>
    <row r="114" spans="1:7" ht="28.5" customHeight="1" x14ac:dyDescent="0.25">
      <c r="A114" s="19" t="s">
        <v>160</v>
      </c>
      <c r="B114" s="117" t="s">
        <v>161</v>
      </c>
      <c r="C114" s="118"/>
      <c r="D114" s="119"/>
      <c r="E114" s="20">
        <v>700000</v>
      </c>
      <c r="F114" s="51">
        <v>687000</v>
      </c>
      <c r="G114" s="20">
        <v>687000</v>
      </c>
    </row>
    <row r="115" spans="1:7" ht="29.25" customHeight="1" x14ac:dyDescent="0.25">
      <c r="A115" s="19" t="s">
        <v>162</v>
      </c>
      <c r="B115" s="117" t="s">
        <v>163</v>
      </c>
      <c r="C115" s="118"/>
      <c r="D115" s="119"/>
      <c r="E115" s="20">
        <v>65000</v>
      </c>
      <c r="F115" s="51">
        <v>65000</v>
      </c>
      <c r="G115" s="20">
        <v>63000</v>
      </c>
    </row>
    <row r="116" spans="1:7" ht="18" customHeight="1" x14ac:dyDescent="0.25">
      <c r="A116" s="19" t="s">
        <v>164</v>
      </c>
      <c r="B116" s="117" t="s">
        <v>165</v>
      </c>
      <c r="C116" s="118"/>
      <c r="D116" s="119"/>
      <c r="E116" s="20">
        <v>40000</v>
      </c>
      <c r="F116" s="51">
        <v>25000</v>
      </c>
      <c r="G116" s="20">
        <v>25000</v>
      </c>
    </row>
    <row r="117" spans="1:7" ht="21" customHeight="1" x14ac:dyDescent="0.25">
      <c r="A117" s="19" t="s">
        <v>166</v>
      </c>
      <c r="B117" s="117" t="s">
        <v>167</v>
      </c>
      <c r="C117" s="118"/>
      <c r="D117" s="119"/>
      <c r="E117" s="20">
        <v>20000</v>
      </c>
      <c r="F117" s="51">
        <v>20000</v>
      </c>
      <c r="G117" s="20">
        <v>17000</v>
      </c>
    </row>
    <row r="118" spans="1:7" ht="27.75" customHeight="1" x14ac:dyDescent="0.25">
      <c r="A118" s="19" t="s">
        <v>168</v>
      </c>
      <c r="B118" s="117" t="s">
        <v>169</v>
      </c>
      <c r="C118" s="118"/>
      <c r="D118" s="119"/>
      <c r="E118" s="20">
        <v>250000</v>
      </c>
      <c r="F118" s="51">
        <v>400000</v>
      </c>
      <c r="G118" s="20">
        <v>400000</v>
      </c>
    </row>
    <row r="119" spans="1:7" ht="28.5" customHeight="1" x14ac:dyDescent="0.25">
      <c r="A119" s="19" t="s">
        <v>170</v>
      </c>
      <c r="B119" s="96" t="s">
        <v>171</v>
      </c>
      <c r="C119" s="106"/>
      <c r="D119" s="107"/>
      <c r="E119" s="20">
        <v>100000</v>
      </c>
      <c r="F119" s="51">
        <v>500000</v>
      </c>
      <c r="G119" s="20">
        <v>600000</v>
      </c>
    </row>
    <row r="120" spans="1:7" ht="30" customHeight="1" x14ac:dyDescent="0.25">
      <c r="A120" s="19" t="s">
        <v>172</v>
      </c>
      <c r="B120" s="96" t="s">
        <v>173</v>
      </c>
      <c r="C120" s="106"/>
      <c r="D120" s="107"/>
      <c r="E120" s="20">
        <v>200000</v>
      </c>
      <c r="F120" s="51">
        <f>SUM(F121:F141)</f>
        <v>1219000</v>
      </c>
      <c r="G120" s="20">
        <f>SUM(G121:G141)</f>
        <v>1215000</v>
      </c>
    </row>
    <row r="121" spans="1:7" ht="19.5" customHeight="1" x14ac:dyDescent="0.25">
      <c r="A121" s="19" t="s">
        <v>174</v>
      </c>
      <c r="B121" s="96" t="s">
        <v>175</v>
      </c>
      <c r="C121" s="97"/>
      <c r="D121" s="98"/>
      <c r="E121" s="20">
        <v>0</v>
      </c>
      <c r="F121" s="51">
        <v>30000</v>
      </c>
      <c r="G121" s="20">
        <v>30000</v>
      </c>
    </row>
    <row r="122" spans="1:7" ht="30.75" customHeight="1" x14ac:dyDescent="0.25">
      <c r="A122" s="19" t="s">
        <v>176</v>
      </c>
      <c r="B122" s="96" t="s">
        <v>177</v>
      </c>
      <c r="C122" s="97"/>
      <c r="D122" s="98"/>
      <c r="E122" s="20">
        <v>0</v>
      </c>
      <c r="F122" s="51">
        <v>90000</v>
      </c>
      <c r="G122" s="20">
        <v>90000</v>
      </c>
    </row>
    <row r="123" spans="1:7" ht="20.25" customHeight="1" x14ac:dyDescent="0.25">
      <c r="A123" s="19" t="s">
        <v>178</v>
      </c>
      <c r="B123" s="96" t="s">
        <v>179</v>
      </c>
      <c r="C123" s="97"/>
      <c r="D123" s="98"/>
      <c r="E123" s="20">
        <v>0</v>
      </c>
      <c r="F123" s="51">
        <v>90000</v>
      </c>
      <c r="G123" s="20">
        <v>90000</v>
      </c>
    </row>
    <row r="124" spans="1:7" ht="21" customHeight="1" x14ac:dyDescent="0.25">
      <c r="A124" s="19" t="s">
        <v>180</v>
      </c>
      <c r="B124" s="96" t="s">
        <v>181</v>
      </c>
      <c r="C124" s="97"/>
      <c r="D124" s="98"/>
      <c r="E124" s="20">
        <v>0</v>
      </c>
      <c r="F124" s="51">
        <v>75000</v>
      </c>
      <c r="G124" s="20">
        <v>75000</v>
      </c>
    </row>
    <row r="125" spans="1:7" ht="29.25" customHeight="1" x14ac:dyDescent="0.25">
      <c r="A125" s="19" t="s">
        <v>182</v>
      </c>
      <c r="B125" s="96" t="s">
        <v>183</v>
      </c>
      <c r="C125" s="97"/>
      <c r="D125" s="98"/>
      <c r="E125" s="20">
        <v>0</v>
      </c>
      <c r="F125" s="51">
        <v>60000</v>
      </c>
      <c r="G125" s="20">
        <v>60000</v>
      </c>
    </row>
    <row r="126" spans="1:7" ht="18.75" customHeight="1" x14ac:dyDescent="0.25">
      <c r="A126" s="19" t="s">
        <v>184</v>
      </c>
      <c r="B126" s="96" t="s">
        <v>185</v>
      </c>
      <c r="C126" s="97"/>
      <c r="D126" s="98"/>
      <c r="E126" s="20">
        <v>0</v>
      </c>
      <c r="F126" s="51">
        <v>30000</v>
      </c>
      <c r="G126" s="20">
        <v>30000</v>
      </c>
    </row>
    <row r="127" spans="1:7" ht="27" customHeight="1" x14ac:dyDescent="0.25">
      <c r="A127" s="19" t="s">
        <v>186</v>
      </c>
      <c r="B127" s="96" t="s">
        <v>187</v>
      </c>
      <c r="C127" s="127"/>
      <c r="D127" s="128"/>
      <c r="E127" s="20">
        <v>0</v>
      </c>
      <c r="F127" s="51">
        <v>35000</v>
      </c>
      <c r="G127" s="20">
        <v>35000</v>
      </c>
    </row>
    <row r="128" spans="1:7" ht="21.75" customHeight="1" x14ac:dyDescent="0.25">
      <c r="A128" s="19" t="s">
        <v>188</v>
      </c>
      <c r="B128" s="96" t="s">
        <v>189</v>
      </c>
      <c r="C128" s="97"/>
      <c r="D128" s="98"/>
      <c r="E128" s="20">
        <v>0</v>
      </c>
      <c r="F128" s="51">
        <v>7000</v>
      </c>
      <c r="G128" s="20">
        <v>7000</v>
      </c>
    </row>
    <row r="129" spans="1:7" ht="29.25" customHeight="1" x14ac:dyDescent="0.25">
      <c r="A129" s="19" t="s">
        <v>190</v>
      </c>
      <c r="B129" s="96" t="s">
        <v>191</v>
      </c>
      <c r="C129" s="97"/>
      <c r="D129" s="98"/>
      <c r="E129" s="20">
        <v>0</v>
      </c>
      <c r="F129" s="51">
        <v>25000</v>
      </c>
      <c r="G129" s="20">
        <v>27000</v>
      </c>
    </row>
    <row r="130" spans="1:7" ht="30" customHeight="1" x14ac:dyDescent="0.25">
      <c r="A130" s="19" t="s">
        <v>192</v>
      </c>
      <c r="B130" s="96" t="s">
        <v>193</v>
      </c>
      <c r="C130" s="97"/>
      <c r="D130" s="98"/>
      <c r="E130" s="20">
        <v>0</v>
      </c>
      <c r="F130" s="51">
        <v>50000</v>
      </c>
      <c r="G130" s="20">
        <v>0</v>
      </c>
    </row>
    <row r="131" spans="1:7" ht="30" customHeight="1" x14ac:dyDescent="0.25">
      <c r="A131" s="19" t="s">
        <v>194</v>
      </c>
      <c r="B131" s="96" t="s">
        <v>195</v>
      </c>
      <c r="C131" s="97"/>
      <c r="D131" s="98"/>
      <c r="E131" s="20">
        <v>0</v>
      </c>
      <c r="F131" s="51">
        <v>20000</v>
      </c>
      <c r="G131" s="20">
        <v>25000</v>
      </c>
    </row>
    <row r="132" spans="1:7" ht="30" customHeight="1" x14ac:dyDescent="0.25">
      <c r="A132" s="19" t="s">
        <v>196</v>
      </c>
      <c r="B132" s="96" t="s">
        <v>197</v>
      </c>
      <c r="C132" s="97"/>
      <c r="D132" s="98"/>
      <c r="E132" s="20">
        <v>0</v>
      </c>
      <c r="F132" s="51">
        <v>180000</v>
      </c>
      <c r="G132" s="20">
        <v>130000</v>
      </c>
    </row>
    <row r="133" spans="1:7" ht="20.25" customHeight="1" x14ac:dyDescent="0.25">
      <c r="A133" s="19" t="s">
        <v>198</v>
      </c>
      <c r="B133" s="96" t="s">
        <v>199</v>
      </c>
      <c r="C133" s="97"/>
      <c r="D133" s="98"/>
      <c r="E133" s="20">
        <v>0</v>
      </c>
      <c r="F133" s="51">
        <v>220000</v>
      </c>
      <c r="G133" s="20">
        <v>380000</v>
      </c>
    </row>
    <row r="134" spans="1:7" ht="30" customHeight="1" x14ac:dyDescent="0.25">
      <c r="A134" s="19" t="s">
        <v>200</v>
      </c>
      <c r="B134" s="96" t="s">
        <v>201</v>
      </c>
      <c r="C134" s="97"/>
      <c r="D134" s="98"/>
      <c r="E134" s="20">
        <v>0</v>
      </c>
      <c r="F134" s="51">
        <v>7000</v>
      </c>
      <c r="G134" s="20">
        <v>0</v>
      </c>
    </row>
    <row r="135" spans="1:7" ht="21.75" customHeight="1" x14ac:dyDescent="0.25">
      <c r="A135" s="19" t="s">
        <v>202</v>
      </c>
      <c r="B135" s="96" t="s">
        <v>203</v>
      </c>
      <c r="C135" s="97"/>
      <c r="D135" s="98"/>
      <c r="E135" s="20">
        <v>0</v>
      </c>
      <c r="F135" s="51">
        <v>20000</v>
      </c>
      <c r="G135" s="20">
        <v>20000</v>
      </c>
    </row>
    <row r="136" spans="1:7" ht="30" customHeight="1" x14ac:dyDescent="0.25">
      <c r="A136" s="19" t="s">
        <v>204</v>
      </c>
      <c r="B136" s="96" t="s">
        <v>205</v>
      </c>
      <c r="C136" s="97"/>
      <c r="D136" s="98"/>
      <c r="E136" s="20">
        <v>0</v>
      </c>
      <c r="F136" s="51">
        <v>60000</v>
      </c>
      <c r="G136" s="20">
        <v>0</v>
      </c>
    </row>
    <row r="137" spans="1:7" ht="16.5" customHeight="1" x14ac:dyDescent="0.25">
      <c r="A137" s="19" t="s">
        <v>206</v>
      </c>
      <c r="B137" s="96" t="s">
        <v>207</v>
      </c>
      <c r="C137" s="97"/>
      <c r="D137" s="98"/>
      <c r="E137" s="20">
        <v>0</v>
      </c>
      <c r="F137" s="51">
        <v>60000</v>
      </c>
      <c r="G137" s="20">
        <v>36000</v>
      </c>
    </row>
    <row r="138" spans="1:7" ht="19.5" customHeight="1" x14ac:dyDescent="0.25">
      <c r="A138" s="19" t="s">
        <v>208</v>
      </c>
      <c r="B138" s="96" t="s">
        <v>209</v>
      </c>
      <c r="C138" s="97"/>
      <c r="D138" s="98"/>
      <c r="E138" s="20">
        <v>0</v>
      </c>
      <c r="F138" s="51">
        <v>90000</v>
      </c>
      <c r="G138" s="20">
        <v>0</v>
      </c>
    </row>
    <row r="139" spans="1:7" ht="18" customHeight="1" x14ac:dyDescent="0.25">
      <c r="A139" s="19" t="s">
        <v>210</v>
      </c>
      <c r="B139" s="96" t="s">
        <v>211</v>
      </c>
      <c r="C139" s="97"/>
      <c r="D139" s="98"/>
      <c r="E139" s="20">
        <v>0</v>
      </c>
      <c r="F139" s="51">
        <v>50000</v>
      </c>
      <c r="G139" s="20">
        <v>80000</v>
      </c>
    </row>
    <row r="140" spans="1:7" ht="21" customHeight="1" x14ac:dyDescent="0.25">
      <c r="A140" s="19" t="s">
        <v>212</v>
      </c>
      <c r="B140" s="96" t="s">
        <v>213</v>
      </c>
      <c r="C140" s="97"/>
      <c r="D140" s="98"/>
      <c r="E140" s="20">
        <v>0</v>
      </c>
      <c r="F140" s="51">
        <v>20000</v>
      </c>
      <c r="G140" s="20">
        <v>20000</v>
      </c>
    </row>
    <row r="141" spans="1:7" s="47" customFormat="1" ht="23.25" customHeight="1" x14ac:dyDescent="0.25">
      <c r="A141" s="19" t="s">
        <v>559</v>
      </c>
      <c r="B141" s="134" t="s">
        <v>593</v>
      </c>
      <c r="C141" s="115"/>
      <c r="D141" s="116"/>
      <c r="E141" s="20">
        <v>0</v>
      </c>
      <c r="F141" s="51">
        <v>0</v>
      </c>
      <c r="G141" s="20">
        <v>80000</v>
      </c>
    </row>
    <row r="142" spans="1:7" s="47" customFormat="1" ht="22.5" customHeight="1" x14ac:dyDescent="0.25">
      <c r="A142" s="19" t="s">
        <v>214</v>
      </c>
      <c r="B142" s="117" t="s">
        <v>215</v>
      </c>
      <c r="C142" s="118"/>
      <c r="D142" s="119"/>
      <c r="E142" s="20">
        <v>150000</v>
      </c>
      <c r="F142" s="51">
        <v>150000</v>
      </c>
      <c r="G142" s="20">
        <v>150000</v>
      </c>
    </row>
    <row r="143" spans="1:7" ht="21" customHeight="1" x14ac:dyDescent="0.25">
      <c r="A143" s="23" t="s">
        <v>216</v>
      </c>
      <c r="B143" s="124" t="s">
        <v>217</v>
      </c>
      <c r="C143" s="125"/>
      <c r="D143" s="126"/>
      <c r="E143" s="24">
        <f>SUM(E144:E151)</f>
        <v>1500000</v>
      </c>
      <c r="F143" s="53">
        <f>SUM(F144:F151)</f>
        <v>1410000</v>
      </c>
      <c r="G143" s="53">
        <f>SUM(G144:G151)</f>
        <v>994000</v>
      </c>
    </row>
    <row r="144" spans="1:7" ht="30" customHeight="1" x14ac:dyDescent="0.25">
      <c r="A144" s="19" t="s">
        <v>218</v>
      </c>
      <c r="B144" s="117" t="s">
        <v>219</v>
      </c>
      <c r="C144" s="118"/>
      <c r="D144" s="119"/>
      <c r="E144" s="20">
        <v>500000</v>
      </c>
      <c r="F144" s="51">
        <v>500000</v>
      </c>
      <c r="G144" s="20">
        <v>300000</v>
      </c>
    </row>
    <row r="145" spans="1:7" ht="29.25" customHeight="1" x14ac:dyDescent="0.25">
      <c r="A145" s="19" t="s">
        <v>220</v>
      </c>
      <c r="B145" s="117" t="s">
        <v>221</v>
      </c>
      <c r="C145" s="118"/>
      <c r="D145" s="119"/>
      <c r="E145" s="20">
        <v>500000</v>
      </c>
      <c r="F145" s="51">
        <v>500000</v>
      </c>
      <c r="G145" s="20">
        <v>300000</v>
      </c>
    </row>
    <row r="146" spans="1:7" ht="21" customHeight="1" x14ac:dyDescent="0.25">
      <c r="A146" s="19" t="s">
        <v>222</v>
      </c>
      <c r="B146" s="117" t="s">
        <v>223</v>
      </c>
      <c r="C146" s="118"/>
      <c r="D146" s="119"/>
      <c r="E146" s="20">
        <v>60000</v>
      </c>
      <c r="F146" s="51">
        <v>60000</v>
      </c>
      <c r="G146" s="20">
        <v>59000</v>
      </c>
    </row>
    <row r="147" spans="1:7" ht="30.75" customHeight="1" x14ac:dyDescent="0.25">
      <c r="A147" s="19" t="s">
        <v>224</v>
      </c>
      <c r="B147" s="117" t="s">
        <v>225</v>
      </c>
      <c r="C147" s="118"/>
      <c r="D147" s="119"/>
      <c r="E147" s="20">
        <v>200000</v>
      </c>
      <c r="F147" s="51">
        <v>200000</v>
      </c>
      <c r="G147" s="20">
        <v>186000</v>
      </c>
    </row>
    <row r="148" spans="1:7" ht="20.25" customHeight="1" x14ac:dyDescent="0.25">
      <c r="A148" s="19" t="s">
        <v>226</v>
      </c>
      <c r="B148" s="117" t="s">
        <v>227</v>
      </c>
      <c r="C148" s="118"/>
      <c r="D148" s="119"/>
      <c r="E148" s="20">
        <v>90000</v>
      </c>
      <c r="F148" s="51">
        <v>90000</v>
      </c>
      <c r="G148" s="20">
        <v>90000</v>
      </c>
    </row>
    <row r="149" spans="1:7" ht="20.25" customHeight="1" x14ac:dyDescent="0.25">
      <c r="A149" s="19" t="s">
        <v>228</v>
      </c>
      <c r="B149" s="117" t="s">
        <v>229</v>
      </c>
      <c r="C149" s="118"/>
      <c r="D149" s="119"/>
      <c r="E149" s="20">
        <v>60000</v>
      </c>
      <c r="F149" s="51">
        <v>60000</v>
      </c>
      <c r="G149" s="20">
        <v>59000</v>
      </c>
    </row>
    <row r="150" spans="1:7" ht="23.25" customHeight="1" x14ac:dyDescent="0.25">
      <c r="A150" s="19" t="s">
        <v>230</v>
      </c>
      <c r="B150" s="117" t="s">
        <v>231</v>
      </c>
      <c r="C150" s="118"/>
      <c r="D150" s="119"/>
      <c r="E150" s="20">
        <v>60000</v>
      </c>
      <c r="F150" s="51">
        <v>0</v>
      </c>
      <c r="G150" s="20">
        <v>0</v>
      </c>
    </row>
    <row r="151" spans="1:7" ht="24" customHeight="1" x14ac:dyDescent="0.25">
      <c r="A151" s="19" t="s">
        <v>232</v>
      </c>
      <c r="B151" s="117" t="s">
        <v>233</v>
      </c>
      <c r="C151" s="118"/>
      <c r="D151" s="119"/>
      <c r="E151" s="20">
        <v>30000</v>
      </c>
      <c r="F151" s="51">
        <v>0</v>
      </c>
      <c r="G151" s="20">
        <v>0</v>
      </c>
    </row>
    <row r="152" spans="1:7" ht="16.5" customHeight="1" x14ac:dyDescent="0.25">
      <c r="A152" s="17" t="s">
        <v>234</v>
      </c>
      <c r="B152" s="99" t="s">
        <v>68</v>
      </c>
      <c r="C152" s="100"/>
      <c r="D152" s="101"/>
      <c r="E152" s="18">
        <f>E153+E163</f>
        <v>3760000</v>
      </c>
      <c r="F152" s="50">
        <f>F153+F163</f>
        <v>2346500</v>
      </c>
      <c r="G152" s="18">
        <f>G153+G163</f>
        <v>2422500</v>
      </c>
    </row>
    <row r="153" spans="1:7" ht="20.25" customHeight="1" x14ac:dyDescent="0.25">
      <c r="A153" s="23" t="s">
        <v>235</v>
      </c>
      <c r="B153" s="124" t="s">
        <v>236</v>
      </c>
      <c r="C153" s="125"/>
      <c r="D153" s="126"/>
      <c r="E153" s="24">
        <f>SUM(E154:E162)</f>
        <v>320000</v>
      </c>
      <c r="F153" s="53">
        <f>SUM(F154:F162)</f>
        <v>221500</v>
      </c>
      <c r="G153" s="24">
        <f>SUM(G154:G162)</f>
        <v>301500</v>
      </c>
    </row>
    <row r="154" spans="1:7" ht="32.25" customHeight="1" x14ac:dyDescent="0.25">
      <c r="A154" s="19" t="s">
        <v>237</v>
      </c>
      <c r="B154" s="117" t="s">
        <v>238</v>
      </c>
      <c r="C154" s="118"/>
      <c r="D154" s="119"/>
      <c r="E154" s="20">
        <v>50000</v>
      </c>
      <c r="F154" s="51">
        <v>20000</v>
      </c>
      <c r="G154" s="20">
        <v>20000</v>
      </c>
    </row>
    <row r="155" spans="1:7" ht="27.75" customHeight="1" x14ac:dyDescent="0.25">
      <c r="A155" s="19" t="s">
        <v>239</v>
      </c>
      <c r="B155" s="117" t="s">
        <v>240</v>
      </c>
      <c r="C155" s="118"/>
      <c r="D155" s="119"/>
      <c r="E155" s="20">
        <v>40000</v>
      </c>
      <c r="F155" s="51">
        <v>15000</v>
      </c>
      <c r="G155" s="20">
        <v>15000</v>
      </c>
    </row>
    <row r="156" spans="1:7" ht="27.75" customHeight="1" x14ac:dyDescent="0.25">
      <c r="A156" s="19" t="s">
        <v>241</v>
      </c>
      <c r="B156" s="117" t="s">
        <v>242</v>
      </c>
      <c r="C156" s="118"/>
      <c r="D156" s="119"/>
      <c r="E156" s="38">
        <v>25000</v>
      </c>
      <c r="F156" s="54">
        <v>25000</v>
      </c>
      <c r="G156" s="20">
        <v>25000</v>
      </c>
    </row>
    <row r="157" spans="1:7" ht="27.75" customHeight="1" x14ac:dyDescent="0.25">
      <c r="A157" s="19" t="s">
        <v>243</v>
      </c>
      <c r="B157" s="117" t="s">
        <v>244</v>
      </c>
      <c r="C157" s="118"/>
      <c r="D157" s="119"/>
      <c r="E157" s="38">
        <v>30000</v>
      </c>
      <c r="F157" s="54">
        <v>8500</v>
      </c>
      <c r="G157" s="20">
        <v>8500</v>
      </c>
    </row>
    <row r="158" spans="1:7" ht="30.75" customHeight="1" x14ac:dyDescent="0.25">
      <c r="A158" s="19" t="s">
        <v>245</v>
      </c>
      <c r="B158" s="117" t="s">
        <v>246</v>
      </c>
      <c r="C158" s="118"/>
      <c r="D158" s="119"/>
      <c r="E158" s="20">
        <v>25000</v>
      </c>
      <c r="F158" s="51">
        <v>25000</v>
      </c>
      <c r="G158" s="20">
        <v>25000</v>
      </c>
    </row>
    <row r="159" spans="1:7" ht="28.5" customHeight="1" x14ac:dyDescent="0.25">
      <c r="A159" s="19" t="s">
        <v>247</v>
      </c>
      <c r="B159" s="117" t="s">
        <v>248</v>
      </c>
      <c r="C159" s="118"/>
      <c r="D159" s="119"/>
      <c r="E159" s="38">
        <v>15000</v>
      </c>
      <c r="F159" s="54">
        <v>15000</v>
      </c>
      <c r="G159" s="20">
        <v>15000</v>
      </c>
    </row>
    <row r="160" spans="1:7" ht="28.5" customHeight="1" x14ac:dyDescent="0.25">
      <c r="A160" s="19" t="s">
        <v>249</v>
      </c>
      <c r="B160" s="117" t="s">
        <v>250</v>
      </c>
      <c r="C160" s="118"/>
      <c r="D160" s="119"/>
      <c r="E160" s="38">
        <v>15000</v>
      </c>
      <c r="F160" s="54">
        <v>15000</v>
      </c>
      <c r="G160" s="20">
        <v>15000</v>
      </c>
    </row>
    <row r="161" spans="1:7" ht="29.25" customHeight="1" x14ac:dyDescent="0.25">
      <c r="A161" s="19" t="s">
        <v>251</v>
      </c>
      <c r="B161" s="117" t="s">
        <v>252</v>
      </c>
      <c r="C161" s="118"/>
      <c r="D161" s="119"/>
      <c r="E161" s="38">
        <v>30000</v>
      </c>
      <c r="F161" s="54">
        <v>8000</v>
      </c>
      <c r="G161" s="20">
        <v>8000</v>
      </c>
    </row>
    <row r="162" spans="1:7" ht="27.75" customHeight="1" x14ac:dyDescent="0.25">
      <c r="A162" s="19" t="s">
        <v>253</v>
      </c>
      <c r="B162" s="117" t="s">
        <v>254</v>
      </c>
      <c r="C162" s="118"/>
      <c r="D162" s="119"/>
      <c r="E162" s="20">
        <v>90000</v>
      </c>
      <c r="F162" s="51">
        <v>90000</v>
      </c>
      <c r="G162" s="20">
        <v>170000</v>
      </c>
    </row>
    <row r="163" spans="1:7" ht="23.25" customHeight="1" x14ac:dyDescent="0.25">
      <c r="A163" s="23" t="s">
        <v>255</v>
      </c>
      <c r="B163" s="124" t="s">
        <v>256</v>
      </c>
      <c r="C163" s="125"/>
      <c r="D163" s="126"/>
      <c r="E163" s="24">
        <f>SUM(E164:E190)</f>
        <v>3440000</v>
      </c>
      <c r="F163" s="24">
        <f t="shared" ref="F163:G163" si="11">SUM(F164:F190)</f>
        <v>2125000</v>
      </c>
      <c r="G163" s="24">
        <f t="shared" si="11"/>
        <v>2121000</v>
      </c>
    </row>
    <row r="164" spans="1:7" ht="20.25" customHeight="1" x14ac:dyDescent="0.25">
      <c r="A164" s="19" t="s">
        <v>257</v>
      </c>
      <c r="B164" s="96" t="s">
        <v>258</v>
      </c>
      <c r="C164" s="106"/>
      <c r="D164" s="107"/>
      <c r="E164" s="20">
        <v>360000</v>
      </c>
      <c r="F164" s="51">
        <v>283000</v>
      </c>
      <c r="G164" s="20">
        <v>284000</v>
      </c>
    </row>
    <row r="165" spans="1:7" ht="21" customHeight="1" x14ac:dyDescent="0.25">
      <c r="A165" s="19" t="s">
        <v>259</v>
      </c>
      <c r="B165" s="96" t="s">
        <v>260</v>
      </c>
      <c r="C165" s="106"/>
      <c r="D165" s="107"/>
      <c r="E165" s="20">
        <v>150000</v>
      </c>
      <c r="F165" s="51">
        <v>100000</v>
      </c>
      <c r="G165" s="20">
        <v>100000</v>
      </c>
    </row>
    <row r="166" spans="1:7" ht="27.75" customHeight="1" x14ac:dyDescent="0.25">
      <c r="A166" s="19" t="s">
        <v>261</v>
      </c>
      <c r="B166" s="96" t="s">
        <v>262</v>
      </c>
      <c r="C166" s="106"/>
      <c r="D166" s="107"/>
      <c r="E166" s="21">
        <v>90000</v>
      </c>
      <c r="F166" s="52">
        <v>0</v>
      </c>
      <c r="G166" s="20">
        <v>0</v>
      </c>
    </row>
    <row r="167" spans="1:7" ht="21.75" customHeight="1" x14ac:dyDescent="0.25">
      <c r="A167" s="19" t="s">
        <v>263</v>
      </c>
      <c r="B167" s="96" t="s">
        <v>264</v>
      </c>
      <c r="C167" s="106"/>
      <c r="D167" s="107"/>
      <c r="E167" s="20">
        <v>200000</v>
      </c>
      <c r="F167" s="51">
        <v>179000</v>
      </c>
      <c r="G167" s="21">
        <v>179000</v>
      </c>
    </row>
    <row r="168" spans="1:7" ht="21.75" customHeight="1" x14ac:dyDescent="0.25">
      <c r="A168" s="19" t="s">
        <v>265</v>
      </c>
      <c r="B168" s="96" t="s">
        <v>266</v>
      </c>
      <c r="C168" s="106"/>
      <c r="D168" s="107"/>
      <c r="E168" s="20">
        <v>90000</v>
      </c>
      <c r="F168" s="51">
        <v>90000</v>
      </c>
      <c r="G168" s="20">
        <v>0</v>
      </c>
    </row>
    <row r="169" spans="1:7" ht="18.75" customHeight="1" x14ac:dyDescent="0.25">
      <c r="A169" s="19" t="s">
        <v>267</v>
      </c>
      <c r="B169" s="96" t="s">
        <v>268</v>
      </c>
      <c r="C169" s="106"/>
      <c r="D169" s="107"/>
      <c r="E169" s="20">
        <v>250000</v>
      </c>
      <c r="F169" s="51">
        <v>153000</v>
      </c>
      <c r="G169" s="20">
        <v>154000</v>
      </c>
    </row>
    <row r="170" spans="1:7" ht="19.5" customHeight="1" x14ac:dyDescent="0.25">
      <c r="A170" s="19" t="s">
        <v>269</v>
      </c>
      <c r="B170" s="96" t="s">
        <v>270</v>
      </c>
      <c r="C170" s="106"/>
      <c r="D170" s="107"/>
      <c r="E170" s="20">
        <v>400000</v>
      </c>
      <c r="F170" s="51">
        <v>0</v>
      </c>
      <c r="G170" s="20">
        <v>0</v>
      </c>
    </row>
    <row r="171" spans="1:7" ht="35.25" customHeight="1" x14ac:dyDescent="0.25">
      <c r="A171" s="19" t="s">
        <v>271</v>
      </c>
      <c r="B171" s="96" t="s">
        <v>272</v>
      </c>
      <c r="C171" s="106"/>
      <c r="D171" s="107"/>
      <c r="E171" s="20">
        <v>90000</v>
      </c>
      <c r="F171" s="51">
        <v>90000</v>
      </c>
      <c r="G171" s="20">
        <v>90000</v>
      </c>
    </row>
    <row r="172" spans="1:7" ht="28.5" customHeight="1" x14ac:dyDescent="0.25">
      <c r="A172" s="19" t="s">
        <v>273</v>
      </c>
      <c r="B172" s="96" t="s">
        <v>274</v>
      </c>
      <c r="C172" s="106"/>
      <c r="D172" s="107"/>
      <c r="E172" s="20">
        <v>90000</v>
      </c>
      <c r="F172" s="51">
        <v>90000</v>
      </c>
      <c r="G172" s="20">
        <v>90000</v>
      </c>
    </row>
    <row r="173" spans="1:7" ht="26.25" customHeight="1" x14ac:dyDescent="0.25">
      <c r="A173" s="19" t="s">
        <v>275</v>
      </c>
      <c r="B173" s="96" t="s">
        <v>276</v>
      </c>
      <c r="C173" s="106"/>
      <c r="D173" s="107"/>
      <c r="E173" s="20">
        <v>80000</v>
      </c>
      <c r="F173" s="51">
        <v>0</v>
      </c>
      <c r="G173" s="20">
        <v>80000</v>
      </c>
    </row>
    <row r="174" spans="1:7" ht="30" customHeight="1" x14ac:dyDescent="0.25">
      <c r="A174" s="19" t="s">
        <v>277</v>
      </c>
      <c r="B174" s="96" t="s">
        <v>278</v>
      </c>
      <c r="C174" s="106"/>
      <c r="D174" s="107"/>
      <c r="E174" s="20">
        <v>150000</v>
      </c>
      <c r="F174" s="51">
        <v>0</v>
      </c>
      <c r="G174" s="20">
        <v>0</v>
      </c>
    </row>
    <row r="175" spans="1:7" ht="22.5" customHeight="1" x14ac:dyDescent="0.25">
      <c r="A175" s="19" t="s">
        <v>279</v>
      </c>
      <c r="B175" s="96" t="s">
        <v>280</v>
      </c>
      <c r="C175" s="106"/>
      <c r="D175" s="107"/>
      <c r="E175" s="20">
        <v>90000</v>
      </c>
      <c r="F175" s="51">
        <v>90000</v>
      </c>
      <c r="G175" s="20">
        <v>90000</v>
      </c>
    </row>
    <row r="176" spans="1:7" ht="21" customHeight="1" x14ac:dyDescent="0.25">
      <c r="A176" s="19" t="s">
        <v>281</v>
      </c>
      <c r="B176" s="96" t="s">
        <v>282</v>
      </c>
      <c r="C176" s="106"/>
      <c r="D176" s="107"/>
      <c r="E176" s="20">
        <v>200000</v>
      </c>
      <c r="F176" s="51">
        <v>0</v>
      </c>
      <c r="G176" s="20">
        <v>0</v>
      </c>
    </row>
    <row r="177" spans="1:11" ht="18.75" customHeight="1" x14ac:dyDescent="0.25">
      <c r="A177" s="19" t="s">
        <v>283</v>
      </c>
      <c r="B177" s="96" t="s">
        <v>284</v>
      </c>
      <c r="C177" s="106"/>
      <c r="D177" s="107"/>
      <c r="E177" s="20">
        <v>90000</v>
      </c>
      <c r="F177" s="51">
        <v>90000</v>
      </c>
      <c r="G177" s="20">
        <v>89000</v>
      </c>
    </row>
    <row r="178" spans="1:11" ht="20.25" customHeight="1" x14ac:dyDescent="0.25">
      <c r="A178" s="19" t="s">
        <v>285</v>
      </c>
      <c r="B178" s="96" t="s">
        <v>286</v>
      </c>
      <c r="C178" s="106"/>
      <c r="D178" s="107"/>
      <c r="E178" s="20">
        <v>150000</v>
      </c>
      <c r="F178" s="51">
        <v>150000</v>
      </c>
      <c r="G178" s="20">
        <v>115000</v>
      </c>
    </row>
    <row r="179" spans="1:11" ht="32.25" customHeight="1" x14ac:dyDescent="0.25">
      <c r="A179" s="19" t="s">
        <v>287</v>
      </c>
      <c r="B179" s="96" t="s">
        <v>288</v>
      </c>
      <c r="C179" s="106"/>
      <c r="D179" s="107"/>
      <c r="E179" s="20">
        <v>90000</v>
      </c>
      <c r="F179" s="51">
        <v>90000</v>
      </c>
      <c r="G179" s="20">
        <v>90000</v>
      </c>
    </row>
    <row r="180" spans="1:11" ht="26.25" customHeight="1" x14ac:dyDescent="0.25">
      <c r="A180" s="19" t="s">
        <v>289</v>
      </c>
      <c r="B180" s="96" t="s">
        <v>290</v>
      </c>
      <c r="C180" s="106"/>
      <c r="D180" s="107"/>
      <c r="E180" s="20">
        <v>90000</v>
      </c>
      <c r="F180" s="51">
        <v>90000</v>
      </c>
      <c r="G180" s="20">
        <v>90000</v>
      </c>
    </row>
    <row r="181" spans="1:11" ht="32.25" customHeight="1" x14ac:dyDescent="0.25">
      <c r="A181" s="19" t="s">
        <v>291</v>
      </c>
      <c r="B181" s="96" t="s">
        <v>292</v>
      </c>
      <c r="C181" s="106"/>
      <c r="D181" s="107"/>
      <c r="E181" s="20">
        <v>90000</v>
      </c>
      <c r="F181" s="51">
        <v>0</v>
      </c>
      <c r="G181" s="20">
        <v>0</v>
      </c>
    </row>
    <row r="182" spans="1:11" ht="24" customHeight="1" x14ac:dyDescent="0.25">
      <c r="A182" s="19" t="s">
        <v>293</v>
      </c>
      <c r="B182" s="96" t="s">
        <v>294</v>
      </c>
      <c r="C182" s="106"/>
      <c r="D182" s="107"/>
      <c r="E182" s="20">
        <v>300000</v>
      </c>
      <c r="F182" s="51">
        <v>300000</v>
      </c>
      <c r="G182" s="20">
        <v>300000</v>
      </c>
    </row>
    <row r="183" spans="1:11" ht="39.75" customHeight="1" x14ac:dyDescent="0.25">
      <c r="A183" s="19" t="s">
        <v>295</v>
      </c>
      <c r="B183" s="96" t="s">
        <v>296</v>
      </c>
      <c r="C183" s="106"/>
      <c r="D183" s="107"/>
      <c r="E183" s="20">
        <v>70000</v>
      </c>
      <c r="F183" s="51">
        <v>70000</v>
      </c>
      <c r="G183" s="20">
        <v>70000</v>
      </c>
    </row>
    <row r="184" spans="1:11" ht="27.75" customHeight="1" x14ac:dyDescent="0.25">
      <c r="A184" s="22" t="s">
        <v>297</v>
      </c>
      <c r="B184" s="96" t="s">
        <v>298</v>
      </c>
      <c r="C184" s="106"/>
      <c r="D184" s="107"/>
      <c r="E184" s="20">
        <v>60000</v>
      </c>
      <c r="F184" s="51">
        <v>0</v>
      </c>
      <c r="G184" s="20">
        <v>0</v>
      </c>
    </row>
    <row r="185" spans="1:11" ht="30" customHeight="1" x14ac:dyDescent="0.25">
      <c r="A185" s="22" t="s">
        <v>299</v>
      </c>
      <c r="B185" s="96" t="s">
        <v>300</v>
      </c>
      <c r="C185" s="106"/>
      <c r="D185" s="107"/>
      <c r="E185" s="20">
        <v>50000</v>
      </c>
      <c r="F185" s="51">
        <v>50000</v>
      </c>
      <c r="G185" s="20">
        <v>50000</v>
      </c>
    </row>
    <row r="186" spans="1:11" ht="31.5" customHeight="1" x14ac:dyDescent="0.25">
      <c r="A186" s="22" t="s">
        <v>301</v>
      </c>
      <c r="B186" s="96" t="s">
        <v>302</v>
      </c>
      <c r="C186" s="106"/>
      <c r="D186" s="107"/>
      <c r="E186" s="20">
        <v>50000</v>
      </c>
      <c r="F186" s="51">
        <v>50000</v>
      </c>
      <c r="G186" s="20">
        <v>90000</v>
      </c>
    </row>
    <row r="187" spans="1:11" ht="29.25" customHeight="1" x14ac:dyDescent="0.25">
      <c r="A187" s="22" t="s">
        <v>303</v>
      </c>
      <c r="B187" s="96" t="s">
        <v>304</v>
      </c>
      <c r="C187" s="106"/>
      <c r="D187" s="107"/>
      <c r="E187" s="20">
        <v>60000</v>
      </c>
      <c r="F187" s="51">
        <v>0</v>
      </c>
      <c r="G187" s="20">
        <v>0</v>
      </c>
    </row>
    <row r="188" spans="1:11" ht="27.75" customHeight="1" x14ac:dyDescent="0.25">
      <c r="A188" s="22" t="s">
        <v>305</v>
      </c>
      <c r="B188" s="96" t="s">
        <v>306</v>
      </c>
      <c r="C188" s="106"/>
      <c r="D188" s="107"/>
      <c r="E188" s="20">
        <v>80000</v>
      </c>
      <c r="F188" s="51">
        <v>80000</v>
      </c>
      <c r="G188" s="20">
        <v>80000</v>
      </c>
    </row>
    <row r="189" spans="1:11" ht="30" customHeight="1" x14ac:dyDescent="0.25">
      <c r="A189" s="22" t="s">
        <v>307</v>
      </c>
      <c r="B189" s="96" t="s">
        <v>308</v>
      </c>
      <c r="C189" s="106"/>
      <c r="D189" s="107"/>
      <c r="E189" s="20">
        <v>20000</v>
      </c>
      <c r="F189" s="51">
        <v>20000</v>
      </c>
      <c r="G189" s="76">
        <v>20000</v>
      </c>
      <c r="K189" s="71"/>
    </row>
    <row r="190" spans="1:11" ht="20.25" customHeight="1" x14ac:dyDescent="0.25">
      <c r="A190" s="22" t="s">
        <v>309</v>
      </c>
      <c r="B190" s="96" t="s">
        <v>310</v>
      </c>
      <c r="C190" s="97"/>
      <c r="D190" s="98"/>
      <c r="E190" s="20">
        <v>0</v>
      </c>
      <c r="F190" s="51">
        <v>60000</v>
      </c>
      <c r="G190" s="20">
        <v>60000</v>
      </c>
      <c r="K190" s="71"/>
    </row>
    <row r="191" spans="1:11" ht="37.5" customHeight="1" x14ac:dyDescent="0.25">
      <c r="A191" s="28" t="s">
        <v>561</v>
      </c>
      <c r="B191" s="131" t="s">
        <v>595</v>
      </c>
      <c r="C191" s="132"/>
      <c r="D191" s="133"/>
      <c r="E191" s="24">
        <f>SUM(E192:E201)</f>
        <v>0</v>
      </c>
      <c r="F191" s="24">
        <f>SUM(F192:F201)</f>
        <v>0</v>
      </c>
      <c r="G191" s="24">
        <f>SUM(G192:G201)</f>
        <v>700000</v>
      </c>
    </row>
    <row r="192" spans="1:11" s="69" customFormat="1" ht="24" customHeight="1" x14ac:dyDescent="0.25">
      <c r="A192" s="73" t="s">
        <v>570</v>
      </c>
      <c r="B192" s="123" t="s">
        <v>580</v>
      </c>
      <c r="C192" s="115"/>
      <c r="D192" s="116"/>
      <c r="E192" s="75">
        <v>0</v>
      </c>
      <c r="F192" s="74">
        <v>0</v>
      </c>
      <c r="G192" s="75">
        <v>90000</v>
      </c>
    </row>
    <row r="193" spans="1:7" s="69" customFormat="1" ht="23.25" customHeight="1" x14ac:dyDescent="0.25">
      <c r="A193" s="73" t="s">
        <v>571</v>
      </c>
      <c r="B193" s="123" t="s">
        <v>581</v>
      </c>
      <c r="C193" s="115"/>
      <c r="D193" s="116"/>
      <c r="E193" s="75">
        <v>0</v>
      </c>
      <c r="F193" s="74">
        <v>0</v>
      </c>
      <c r="G193" s="75">
        <v>70000</v>
      </c>
    </row>
    <row r="194" spans="1:7" s="69" customFormat="1" ht="25.5" customHeight="1" x14ac:dyDescent="0.25">
      <c r="A194" s="73" t="s">
        <v>572</v>
      </c>
      <c r="B194" s="123" t="s">
        <v>582</v>
      </c>
      <c r="C194" s="115"/>
      <c r="D194" s="116"/>
      <c r="E194" s="75">
        <v>0</v>
      </c>
      <c r="F194" s="74">
        <v>0</v>
      </c>
      <c r="G194" s="75">
        <v>70000</v>
      </c>
    </row>
    <row r="195" spans="1:7" s="69" customFormat="1" ht="24.75" customHeight="1" x14ac:dyDescent="0.25">
      <c r="A195" s="73" t="s">
        <v>573</v>
      </c>
      <c r="B195" s="123" t="s">
        <v>583</v>
      </c>
      <c r="C195" s="115"/>
      <c r="D195" s="116"/>
      <c r="E195" s="75">
        <v>0</v>
      </c>
      <c r="F195" s="74">
        <v>0</v>
      </c>
      <c r="G195" s="75">
        <v>70000</v>
      </c>
    </row>
    <row r="196" spans="1:7" s="69" customFormat="1" ht="25.5" customHeight="1" x14ac:dyDescent="0.25">
      <c r="A196" s="73" t="s">
        <v>574</v>
      </c>
      <c r="B196" s="123" t="s">
        <v>584</v>
      </c>
      <c r="C196" s="115"/>
      <c r="D196" s="116"/>
      <c r="E196" s="75">
        <v>0</v>
      </c>
      <c r="F196" s="74">
        <v>0</v>
      </c>
      <c r="G196" s="75">
        <v>70000</v>
      </c>
    </row>
    <row r="197" spans="1:7" s="69" customFormat="1" ht="22.5" customHeight="1" x14ac:dyDescent="0.25">
      <c r="A197" s="73" t="s">
        <v>575</v>
      </c>
      <c r="B197" s="123" t="s">
        <v>585</v>
      </c>
      <c r="C197" s="115"/>
      <c r="D197" s="116"/>
      <c r="E197" s="75">
        <v>0</v>
      </c>
      <c r="F197" s="74">
        <v>0</v>
      </c>
      <c r="G197" s="75">
        <v>70000</v>
      </c>
    </row>
    <row r="198" spans="1:7" s="69" customFormat="1" ht="25.5" customHeight="1" x14ac:dyDescent="0.25">
      <c r="A198" s="73" t="s">
        <v>576</v>
      </c>
      <c r="B198" s="123" t="s">
        <v>589</v>
      </c>
      <c r="C198" s="115"/>
      <c r="D198" s="116"/>
      <c r="E198" s="75">
        <v>0</v>
      </c>
      <c r="F198" s="74">
        <v>0</v>
      </c>
      <c r="G198" s="75">
        <v>70000</v>
      </c>
    </row>
    <row r="199" spans="1:7" s="69" customFormat="1" ht="21.75" customHeight="1" x14ac:dyDescent="0.25">
      <c r="A199" s="73" t="s">
        <v>577</v>
      </c>
      <c r="B199" s="123" t="s">
        <v>586</v>
      </c>
      <c r="C199" s="115"/>
      <c r="D199" s="116"/>
      <c r="E199" s="75">
        <v>0</v>
      </c>
      <c r="F199" s="74">
        <v>0</v>
      </c>
      <c r="G199" s="75">
        <v>70000</v>
      </c>
    </row>
    <row r="200" spans="1:7" s="69" customFormat="1" ht="28.5" customHeight="1" x14ac:dyDescent="0.25">
      <c r="A200" s="73" t="s">
        <v>578</v>
      </c>
      <c r="B200" s="123" t="s">
        <v>587</v>
      </c>
      <c r="C200" s="115"/>
      <c r="D200" s="116"/>
      <c r="E200" s="75">
        <v>0</v>
      </c>
      <c r="F200" s="74">
        <v>0</v>
      </c>
      <c r="G200" s="75">
        <v>70000</v>
      </c>
    </row>
    <row r="201" spans="1:7" s="69" customFormat="1" ht="27" customHeight="1" x14ac:dyDescent="0.25">
      <c r="A201" s="73" t="s">
        <v>579</v>
      </c>
      <c r="B201" s="123" t="s">
        <v>588</v>
      </c>
      <c r="C201" s="115"/>
      <c r="D201" s="116"/>
      <c r="E201" s="75">
        <v>0</v>
      </c>
      <c r="F201" s="74">
        <v>0</v>
      </c>
      <c r="G201" s="75">
        <v>50000</v>
      </c>
    </row>
    <row r="202" spans="1:7" s="69" customFormat="1" ht="27" customHeight="1" x14ac:dyDescent="0.25">
      <c r="A202" s="17" t="s">
        <v>38</v>
      </c>
      <c r="B202" s="99" t="s">
        <v>311</v>
      </c>
      <c r="C202" s="100"/>
      <c r="D202" s="101"/>
      <c r="E202" s="18">
        <f>E203+E208</f>
        <v>215000</v>
      </c>
      <c r="F202" s="50">
        <f>F203+F208</f>
        <v>165000</v>
      </c>
      <c r="G202" s="18">
        <f>G203+G208</f>
        <v>178000</v>
      </c>
    </row>
    <row r="203" spans="1:7" s="47" customFormat="1" ht="29.25" customHeight="1" x14ac:dyDescent="0.25">
      <c r="A203" s="17" t="s">
        <v>70</v>
      </c>
      <c r="B203" s="99" t="s">
        <v>312</v>
      </c>
      <c r="C203" s="100"/>
      <c r="D203" s="101"/>
      <c r="E203" s="18">
        <f>SUM(E204:E207)</f>
        <v>143000</v>
      </c>
      <c r="F203" s="50">
        <f>SUM(F204:F207)</f>
        <v>100000</v>
      </c>
      <c r="G203" s="18">
        <f>SUM(G204:G207)</f>
        <v>120000</v>
      </c>
    </row>
    <row r="204" spans="1:7" ht="23.25" customHeight="1" x14ac:dyDescent="0.25">
      <c r="A204" s="19" t="s">
        <v>313</v>
      </c>
      <c r="B204" s="117" t="s">
        <v>314</v>
      </c>
      <c r="C204" s="118"/>
      <c r="D204" s="119"/>
      <c r="E204" s="20">
        <v>30000</v>
      </c>
      <c r="F204" s="51">
        <v>0</v>
      </c>
      <c r="G204" s="77">
        <v>0</v>
      </c>
    </row>
    <row r="205" spans="1:7" ht="21" customHeight="1" x14ac:dyDescent="0.25">
      <c r="A205" s="19" t="s">
        <v>315</v>
      </c>
      <c r="B205" s="117" t="s">
        <v>316</v>
      </c>
      <c r="C205" s="118"/>
      <c r="D205" s="119"/>
      <c r="E205" s="20">
        <v>10000</v>
      </c>
      <c r="F205" s="51">
        <v>0</v>
      </c>
      <c r="G205" s="20">
        <v>0</v>
      </c>
    </row>
    <row r="206" spans="1:7" ht="20.25" customHeight="1" x14ac:dyDescent="0.25">
      <c r="A206" s="19" t="s">
        <v>317</v>
      </c>
      <c r="B206" s="117" t="s">
        <v>318</v>
      </c>
      <c r="C206" s="118"/>
      <c r="D206" s="119"/>
      <c r="E206" s="20">
        <v>20000</v>
      </c>
      <c r="F206" s="51">
        <v>100000</v>
      </c>
      <c r="G206" s="20">
        <v>120000</v>
      </c>
    </row>
    <row r="207" spans="1:7" ht="24.75" customHeight="1" x14ac:dyDescent="0.25">
      <c r="A207" s="19" t="s">
        <v>319</v>
      </c>
      <c r="B207" s="117" t="s">
        <v>320</v>
      </c>
      <c r="C207" s="118"/>
      <c r="D207" s="119"/>
      <c r="E207" s="20">
        <v>83000</v>
      </c>
      <c r="F207" s="51">
        <v>0</v>
      </c>
      <c r="G207" s="20">
        <v>0</v>
      </c>
    </row>
    <row r="208" spans="1:7" ht="23.25" customHeight="1" x14ac:dyDescent="0.25">
      <c r="A208" s="17" t="s">
        <v>321</v>
      </c>
      <c r="B208" s="99" t="s">
        <v>322</v>
      </c>
      <c r="C208" s="100"/>
      <c r="D208" s="101"/>
      <c r="E208" s="18">
        <f>SUM(E209:E211)</f>
        <v>72000</v>
      </c>
      <c r="F208" s="50">
        <f>SUM(F209:F211)</f>
        <v>65000</v>
      </c>
      <c r="G208" s="18">
        <f>SUM(G209:G211)</f>
        <v>58000</v>
      </c>
    </row>
    <row r="209" spans="1:7" ht="21" customHeight="1" x14ac:dyDescent="0.25">
      <c r="A209" s="19" t="s">
        <v>323</v>
      </c>
      <c r="B209" s="117" t="s">
        <v>324</v>
      </c>
      <c r="C209" s="118"/>
      <c r="D209" s="119"/>
      <c r="E209" s="20">
        <v>7000</v>
      </c>
      <c r="F209" s="51">
        <v>0</v>
      </c>
      <c r="G209" s="78">
        <v>0</v>
      </c>
    </row>
    <row r="210" spans="1:7" ht="22.5" customHeight="1" x14ac:dyDescent="0.25">
      <c r="A210" s="19" t="s">
        <v>325</v>
      </c>
      <c r="B210" s="117" t="s">
        <v>326</v>
      </c>
      <c r="C210" s="118"/>
      <c r="D210" s="119"/>
      <c r="E210" s="20">
        <v>25000</v>
      </c>
      <c r="F210" s="51">
        <v>25000</v>
      </c>
      <c r="G210" s="20">
        <v>18000</v>
      </c>
    </row>
    <row r="211" spans="1:7" ht="30" customHeight="1" x14ac:dyDescent="0.25">
      <c r="A211" s="19" t="s">
        <v>327</v>
      </c>
      <c r="B211" s="117" t="s">
        <v>328</v>
      </c>
      <c r="C211" s="118"/>
      <c r="D211" s="119"/>
      <c r="E211" s="20">
        <v>40000</v>
      </c>
      <c r="F211" s="51">
        <v>40000</v>
      </c>
      <c r="G211" s="20">
        <v>40000</v>
      </c>
    </row>
    <row r="212" spans="1:7" ht="24.75" customHeight="1" x14ac:dyDescent="0.25">
      <c r="A212" s="17" t="s">
        <v>40</v>
      </c>
      <c r="B212" s="99" t="s">
        <v>41</v>
      </c>
      <c r="C212" s="100"/>
      <c r="D212" s="101"/>
      <c r="E212" s="18">
        <f>E213+E223</f>
        <v>4630000</v>
      </c>
      <c r="F212" s="50">
        <f>F213+F223</f>
        <v>4620000</v>
      </c>
      <c r="G212" s="18">
        <f>G213+G223</f>
        <v>4585000</v>
      </c>
    </row>
    <row r="213" spans="1:7" ht="23.25" customHeight="1" x14ac:dyDescent="0.25">
      <c r="A213" s="17" t="s">
        <v>75</v>
      </c>
      <c r="B213" s="99" t="s">
        <v>76</v>
      </c>
      <c r="C213" s="100"/>
      <c r="D213" s="101"/>
      <c r="E213" s="18">
        <f>E214+E217+E220</f>
        <v>4000000</v>
      </c>
      <c r="F213" s="50">
        <f>F214+F217+F220</f>
        <v>4000000</v>
      </c>
      <c r="G213" s="18">
        <f>G214+G217+G220</f>
        <v>4000000</v>
      </c>
    </row>
    <row r="214" spans="1:7" ht="20.25" customHeight="1" x14ac:dyDescent="0.25">
      <c r="A214" s="23" t="s">
        <v>329</v>
      </c>
      <c r="B214" s="120" t="s">
        <v>330</v>
      </c>
      <c r="C214" s="121"/>
      <c r="D214" s="122"/>
      <c r="E214" s="24">
        <f>SUM(E215:E216)</f>
        <v>2790000</v>
      </c>
      <c r="F214" s="53">
        <f>SUM(F215:F216)</f>
        <v>2790000</v>
      </c>
      <c r="G214" s="24">
        <f>SUM(G215:G216)</f>
        <v>2790000</v>
      </c>
    </row>
    <row r="215" spans="1:7" ht="21.75" customHeight="1" x14ac:dyDescent="0.25">
      <c r="A215" s="19" t="s">
        <v>331</v>
      </c>
      <c r="B215" s="117" t="s">
        <v>332</v>
      </c>
      <c r="C215" s="118"/>
      <c r="D215" s="119"/>
      <c r="E215" s="20">
        <v>1860000</v>
      </c>
      <c r="F215" s="51">
        <v>1860000</v>
      </c>
      <c r="G215" s="20">
        <v>1860000</v>
      </c>
    </row>
    <row r="216" spans="1:7" ht="22.5" customHeight="1" x14ac:dyDescent="0.25">
      <c r="A216" s="19" t="s">
        <v>333</v>
      </c>
      <c r="B216" s="117" t="s">
        <v>334</v>
      </c>
      <c r="C216" s="118"/>
      <c r="D216" s="119"/>
      <c r="E216" s="20">
        <v>930000</v>
      </c>
      <c r="F216" s="51">
        <v>930000</v>
      </c>
      <c r="G216" s="20">
        <v>930000</v>
      </c>
    </row>
    <row r="217" spans="1:7" ht="20.25" customHeight="1" x14ac:dyDescent="0.25">
      <c r="A217" s="23" t="s">
        <v>335</v>
      </c>
      <c r="B217" s="120" t="s">
        <v>336</v>
      </c>
      <c r="C217" s="121"/>
      <c r="D217" s="122"/>
      <c r="E217" s="24">
        <f>SUM(E218:E219)</f>
        <v>880000</v>
      </c>
      <c r="F217" s="53">
        <f>SUM(F218:F219)</f>
        <v>880000</v>
      </c>
      <c r="G217" s="24">
        <f>SUM(G218:G219)</f>
        <v>870000</v>
      </c>
    </row>
    <row r="218" spans="1:7" ht="21" customHeight="1" x14ac:dyDescent="0.25">
      <c r="A218" s="19" t="s">
        <v>337</v>
      </c>
      <c r="B218" s="117" t="s">
        <v>332</v>
      </c>
      <c r="C218" s="118"/>
      <c r="D218" s="119"/>
      <c r="E218" s="20">
        <v>480000</v>
      </c>
      <c r="F218" s="51">
        <v>480000</v>
      </c>
      <c r="G218" s="20">
        <v>520000</v>
      </c>
    </row>
    <row r="219" spans="1:7" ht="24" customHeight="1" x14ac:dyDescent="0.25">
      <c r="A219" s="19" t="s">
        <v>338</v>
      </c>
      <c r="B219" s="117" t="s">
        <v>334</v>
      </c>
      <c r="C219" s="118"/>
      <c r="D219" s="119"/>
      <c r="E219" s="20">
        <v>400000</v>
      </c>
      <c r="F219" s="51">
        <v>400000</v>
      </c>
      <c r="G219" s="20">
        <v>350000</v>
      </c>
    </row>
    <row r="220" spans="1:7" ht="20.25" customHeight="1" x14ac:dyDescent="0.25">
      <c r="A220" s="23" t="s">
        <v>339</v>
      </c>
      <c r="B220" s="120" t="s">
        <v>340</v>
      </c>
      <c r="C220" s="121"/>
      <c r="D220" s="122"/>
      <c r="E220" s="24">
        <f>SUM(E221:E222)</f>
        <v>330000</v>
      </c>
      <c r="F220" s="53">
        <f>SUM(F221:F222)</f>
        <v>330000</v>
      </c>
      <c r="G220" s="24">
        <f>SUM(G221:G222)</f>
        <v>340000</v>
      </c>
    </row>
    <row r="221" spans="1:7" ht="20.25" customHeight="1" x14ac:dyDescent="0.25">
      <c r="A221" s="19" t="s">
        <v>341</v>
      </c>
      <c r="B221" s="117" t="s">
        <v>332</v>
      </c>
      <c r="C221" s="118"/>
      <c r="D221" s="119"/>
      <c r="E221" s="20">
        <v>210000</v>
      </c>
      <c r="F221" s="51">
        <v>210000</v>
      </c>
      <c r="G221" s="20">
        <v>220000</v>
      </c>
    </row>
    <row r="222" spans="1:7" ht="23.25" customHeight="1" x14ac:dyDescent="0.25">
      <c r="A222" s="19" t="s">
        <v>342</v>
      </c>
      <c r="B222" s="117" t="s">
        <v>334</v>
      </c>
      <c r="C222" s="118"/>
      <c r="D222" s="119"/>
      <c r="E222" s="20">
        <v>120000</v>
      </c>
      <c r="F222" s="51">
        <v>120000</v>
      </c>
      <c r="G222" s="20">
        <v>120000</v>
      </c>
    </row>
    <row r="223" spans="1:7" ht="21" customHeight="1" x14ac:dyDescent="0.25">
      <c r="A223" s="17" t="s">
        <v>343</v>
      </c>
      <c r="B223" s="99" t="s">
        <v>344</v>
      </c>
      <c r="C223" s="100"/>
      <c r="D223" s="101"/>
      <c r="E223" s="18">
        <f>SUM(E224:E228)</f>
        <v>630000</v>
      </c>
      <c r="F223" s="50">
        <f>SUM(F224:F228)</f>
        <v>620000</v>
      </c>
      <c r="G223" s="18">
        <f>SUM(G224:G228)</f>
        <v>585000</v>
      </c>
    </row>
    <row r="224" spans="1:7" ht="19.5" customHeight="1" x14ac:dyDescent="0.25">
      <c r="A224" s="19" t="s">
        <v>345</v>
      </c>
      <c r="B224" s="117" t="s">
        <v>346</v>
      </c>
      <c r="C224" s="118"/>
      <c r="D224" s="119"/>
      <c r="E224" s="20">
        <v>500000</v>
      </c>
      <c r="F224" s="51">
        <v>500000</v>
      </c>
      <c r="G224" s="20">
        <v>500000</v>
      </c>
    </row>
    <row r="225" spans="1:7" ht="22.5" customHeight="1" x14ac:dyDescent="0.25">
      <c r="A225" s="19" t="s">
        <v>347</v>
      </c>
      <c r="B225" s="117" t="s">
        <v>348</v>
      </c>
      <c r="C225" s="118"/>
      <c r="D225" s="119"/>
      <c r="E225" s="20">
        <v>100000</v>
      </c>
      <c r="F225" s="51">
        <v>80000</v>
      </c>
      <c r="G225" s="20">
        <v>60000</v>
      </c>
    </row>
    <row r="226" spans="1:7" ht="21.75" customHeight="1" x14ac:dyDescent="0.25">
      <c r="A226" s="19" t="s">
        <v>349</v>
      </c>
      <c r="B226" s="117" t="s">
        <v>350</v>
      </c>
      <c r="C226" s="118"/>
      <c r="D226" s="119"/>
      <c r="E226" s="20">
        <v>10000</v>
      </c>
      <c r="F226" s="51">
        <v>10000</v>
      </c>
      <c r="G226" s="20">
        <v>10000</v>
      </c>
    </row>
    <row r="227" spans="1:7" ht="22.5" customHeight="1" x14ac:dyDescent="0.25">
      <c r="A227" s="19" t="s">
        <v>351</v>
      </c>
      <c r="B227" s="117" t="s">
        <v>352</v>
      </c>
      <c r="C227" s="118"/>
      <c r="D227" s="119"/>
      <c r="E227" s="20">
        <v>10000</v>
      </c>
      <c r="F227" s="51">
        <v>10000</v>
      </c>
      <c r="G227" s="20">
        <v>10000</v>
      </c>
    </row>
    <row r="228" spans="1:7" ht="24" customHeight="1" x14ac:dyDescent="0.25">
      <c r="A228" s="19" t="s">
        <v>353</v>
      </c>
      <c r="B228" s="117" t="s">
        <v>354</v>
      </c>
      <c r="C228" s="118"/>
      <c r="D228" s="119"/>
      <c r="E228" s="20">
        <v>10000</v>
      </c>
      <c r="F228" s="51">
        <v>20000</v>
      </c>
      <c r="G228" s="20">
        <v>5000</v>
      </c>
    </row>
    <row r="229" spans="1:7" ht="47.25" customHeight="1" x14ac:dyDescent="0.25">
      <c r="A229" s="17" t="s">
        <v>42</v>
      </c>
      <c r="B229" s="99" t="s">
        <v>355</v>
      </c>
      <c r="C229" s="100"/>
      <c r="D229" s="101"/>
      <c r="E229" s="18">
        <f>E230+E317+E319</f>
        <v>4879473.0999999996</v>
      </c>
      <c r="F229" s="50">
        <f>F230+F317+F319</f>
        <v>4879473.0999999996</v>
      </c>
      <c r="G229" s="18">
        <f>G230+G317+G319</f>
        <v>4794473.0999999996</v>
      </c>
    </row>
    <row r="230" spans="1:7" ht="34.5" customHeight="1" x14ac:dyDescent="0.25">
      <c r="A230" s="25" t="s">
        <v>356</v>
      </c>
      <c r="B230" s="108" t="s">
        <v>357</v>
      </c>
      <c r="C230" s="109"/>
      <c r="D230" s="110"/>
      <c r="E230" s="26">
        <f>E231+E270</f>
        <v>3967426.03</v>
      </c>
      <c r="F230" s="26">
        <f t="shared" ref="F230:G230" si="12">F231+F270</f>
        <v>3967426.0300000003</v>
      </c>
      <c r="G230" s="26">
        <f t="shared" si="12"/>
        <v>3882426.0300000003</v>
      </c>
    </row>
    <row r="231" spans="1:7" ht="33" customHeight="1" x14ac:dyDescent="0.25">
      <c r="A231" s="25" t="s">
        <v>358</v>
      </c>
      <c r="B231" s="108" t="s">
        <v>359</v>
      </c>
      <c r="C231" s="109"/>
      <c r="D231" s="110"/>
      <c r="E231" s="26">
        <f>SUM(E232:E269)</f>
        <v>920000.00000000012</v>
      </c>
      <c r="F231" s="55">
        <f>SUM(F232:F269)</f>
        <v>920000.00000000012</v>
      </c>
      <c r="G231" s="26">
        <f>SUM(G232:G269)</f>
        <v>920000.00000000012</v>
      </c>
    </row>
    <row r="232" spans="1:7" ht="28.5" customHeight="1" x14ac:dyDescent="0.25">
      <c r="A232" s="27" t="s">
        <v>360</v>
      </c>
      <c r="B232" s="105" t="s">
        <v>361</v>
      </c>
      <c r="C232" s="105"/>
      <c r="D232" s="105"/>
      <c r="E232" s="21">
        <v>5709.6</v>
      </c>
      <c r="F232" s="52">
        <v>5709.6</v>
      </c>
      <c r="G232" s="21">
        <v>5709.6</v>
      </c>
    </row>
    <row r="233" spans="1:7" ht="34.5" customHeight="1" x14ac:dyDescent="0.25">
      <c r="A233" s="27" t="s">
        <v>362</v>
      </c>
      <c r="B233" s="105" t="s">
        <v>363</v>
      </c>
      <c r="C233" s="105"/>
      <c r="D233" s="105"/>
      <c r="E233" s="21">
        <v>17304.88</v>
      </c>
      <c r="F233" s="52">
        <v>17304.88</v>
      </c>
      <c r="G233" s="21">
        <v>17304.88</v>
      </c>
    </row>
    <row r="234" spans="1:7" ht="29.25" customHeight="1" x14ac:dyDescent="0.25">
      <c r="A234" s="27" t="s">
        <v>364</v>
      </c>
      <c r="B234" s="105" t="s">
        <v>365</v>
      </c>
      <c r="C234" s="105"/>
      <c r="D234" s="105"/>
      <c r="E234" s="21">
        <v>17754.75</v>
      </c>
      <c r="F234" s="52">
        <v>17754.75</v>
      </c>
      <c r="G234" s="21">
        <v>17754.75</v>
      </c>
    </row>
    <row r="235" spans="1:7" ht="29.25" customHeight="1" x14ac:dyDescent="0.25">
      <c r="A235" s="27" t="s">
        <v>366</v>
      </c>
      <c r="B235" s="105" t="s">
        <v>367</v>
      </c>
      <c r="C235" s="105"/>
      <c r="D235" s="105"/>
      <c r="E235" s="21">
        <v>40811</v>
      </c>
      <c r="F235" s="52">
        <v>40811</v>
      </c>
      <c r="G235" s="21">
        <v>40811</v>
      </c>
    </row>
    <row r="236" spans="1:7" ht="28.5" customHeight="1" x14ac:dyDescent="0.25">
      <c r="A236" s="27" t="s">
        <v>368</v>
      </c>
      <c r="B236" s="105" t="s">
        <v>369</v>
      </c>
      <c r="C236" s="105"/>
      <c r="D236" s="105"/>
      <c r="E236" s="21">
        <v>9477</v>
      </c>
      <c r="F236" s="52">
        <v>9477</v>
      </c>
      <c r="G236" s="21">
        <v>9477</v>
      </c>
    </row>
    <row r="237" spans="1:7" ht="29.25" customHeight="1" x14ac:dyDescent="0.25">
      <c r="A237" s="27" t="s">
        <v>370</v>
      </c>
      <c r="B237" s="105" t="s">
        <v>371</v>
      </c>
      <c r="C237" s="105"/>
      <c r="D237" s="105"/>
      <c r="E237" s="21">
        <v>11700</v>
      </c>
      <c r="F237" s="52">
        <v>11700</v>
      </c>
      <c r="G237" s="21">
        <v>11700</v>
      </c>
    </row>
    <row r="238" spans="1:7" ht="30" customHeight="1" x14ac:dyDescent="0.25">
      <c r="A238" s="27" t="s">
        <v>372</v>
      </c>
      <c r="B238" s="105" t="s">
        <v>373</v>
      </c>
      <c r="C238" s="105"/>
      <c r="D238" s="105"/>
      <c r="E238" s="21">
        <v>6669</v>
      </c>
      <c r="F238" s="52">
        <v>6669</v>
      </c>
      <c r="G238" s="21">
        <v>6669</v>
      </c>
    </row>
    <row r="239" spans="1:7" ht="22.5" customHeight="1" x14ac:dyDescent="0.25">
      <c r="A239" s="27" t="s">
        <v>374</v>
      </c>
      <c r="B239" s="105" t="s">
        <v>375</v>
      </c>
      <c r="C239" s="105"/>
      <c r="D239" s="105"/>
      <c r="E239" s="21">
        <v>6943.95</v>
      </c>
      <c r="F239" s="52">
        <v>6943.95</v>
      </c>
      <c r="G239" s="21">
        <v>6943.95</v>
      </c>
    </row>
    <row r="240" spans="1:7" ht="28.5" customHeight="1" x14ac:dyDescent="0.25">
      <c r="A240" s="27" t="s">
        <v>376</v>
      </c>
      <c r="B240" s="105" t="s">
        <v>377</v>
      </c>
      <c r="C240" s="105"/>
      <c r="D240" s="105"/>
      <c r="E240" s="21">
        <v>3393</v>
      </c>
      <c r="F240" s="52">
        <v>3393</v>
      </c>
      <c r="G240" s="21">
        <v>3393</v>
      </c>
    </row>
    <row r="241" spans="1:7" ht="21" customHeight="1" x14ac:dyDescent="0.25">
      <c r="A241" s="27" t="s">
        <v>378</v>
      </c>
      <c r="B241" s="105" t="s">
        <v>379</v>
      </c>
      <c r="C241" s="105"/>
      <c r="D241" s="105"/>
      <c r="E241" s="21">
        <v>1989</v>
      </c>
      <c r="F241" s="52">
        <v>1989</v>
      </c>
      <c r="G241" s="21">
        <v>1989</v>
      </c>
    </row>
    <row r="242" spans="1:7" ht="30.75" customHeight="1" x14ac:dyDescent="0.25">
      <c r="A242" s="27" t="s">
        <v>380</v>
      </c>
      <c r="B242" s="105" t="s">
        <v>381</v>
      </c>
      <c r="C242" s="105"/>
      <c r="D242" s="105"/>
      <c r="E242" s="21">
        <v>327.60000000000002</v>
      </c>
      <c r="F242" s="52">
        <v>327.60000000000002</v>
      </c>
      <c r="G242" s="21">
        <v>327.60000000000002</v>
      </c>
    </row>
    <row r="243" spans="1:7" ht="24" customHeight="1" x14ac:dyDescent="0.25">
      <c r="A243" s="27" t="s">
        <v>382</v>
      </c>
      <c r="B243" s="105" t="s">
        <v>383</v>
      </c>
      <c r="C243" s="105"/>
      <c r="D243" s="105"/>
      <c r="E243" s="21">
        <v>2164.5</v>
      </c>
      <c r="F243" s="52">
        <v>2164.5</v>
      </c>
      <c r="G243" s="21">
        <v>2164.5</v>
      </c>
    </row>
    <row r="244" spans="1:7" ht="29.25" customHeight="1" x14ac:dyDescent="0.25">
      <c r="A244" s="27" t="s">
        <v>384</v>
      </c>
      <c r="B244" s="105" t="s">
        <v>385</v>
      </c>
      <c r="C244" s="105"/>
      <c r="D244" s="105"/>
      <c r="E244" s="21">
        <v>1800</v>
      </c>
      <c r="F244" s="52">
        <v>1800</v>
      </c>
      <c r="G244" s="21">
        <v>1800</v>
      </c>
    </row>
    <row r="245" spans="1:7" ht="22.5" customHeight="1" x14ac:dyDescent="0.25">
      <c r="A245" s="27" t="s">
        <v>386</v>
      </c>
      <c r="B245" s="105" t="s">
        <v>387</v>
      </c>
      <c r="C245" s="105"/>
      <c r="D245" s="105"/>
      <c r="E245" s="21">
        <v>600</v>
      </c>
      <c r="F245" s="52">
        <v>600</v>
      </c>
      <c r="G245" s="21">
        <v>600</v>
      </c>
    </row>
    <row r="246" spans="1:7" ht="32.25" customHeight="1" x14ac:dyDescent="0.25">
      <c r="A246" s="27" t="s">
        <v>388</v>
      </c>
      <c r="B246" s="105" t="s">
        <v>389</v>
      </c>
      <c r="C246" s="105"/>
      <c r="D246" s="105"/>
      <c r="E246" s="21">
        <v>1755</v>
      </c>
      <c r="F246" s="52">
        <v>1755</v>
      </c>
      <c r="G246" s="21">
        <v>1755</v>
      </c>
    </row>
    <row r="247" spans="1:7" ht="30.75" customHeight="1" x14ac:dyDescent="0.25">
      <c r="A247" s="27" t="s">
        <v>390</v>
      </c>
      <c r="B247" s="105" t="s">
        <v>391</v>
      </c>
      <c r="C247" s="105"/>
      <c r="D247" s="105"/>
      <c r="E247" s="21">
        <v>1580</v>
      </c>
      <c r="F247" s="52">
        <v>1580</v>
      </c>
      <c r="G247" s="21">
        <v>1580</v>
      </c>
    </row>
    <row r="248" spans="1:7" ht="30" customHeight="1" x14ac:dyDescent="0.25">
      <c r="A248" s="27" t="s">
        <v>392</v>
      </c>
      <c r="B248" s="105" t="s">
        <v>393</v>
      </c>
      <c r="C248" s="105"/>
      <c r="D248" s="105"/>
      <c r="E248" s="21">
        <v>702</v>
      </c>
      <c r="F248" s="52">
        <v>702</v>
      </c>
      <c r="G248" s="21">
        <v>702</v>
      </c>
    </row>
    <row r="249" spans="1:7" ht="30.75" customHeight="1" x14ac:dyDescent="0.25">
      <c r="A249" s="27" t="s">
        <v>394</v>
      </c>
      <c r="B249" s="105" t="s">
        <v>395</v>
      </c>
      <c r="C249" s="105"/>
      <c r="D249" s="105"/>
      <c r="E249" s="21">
        <v>1400</v>
      </c>
      <c r="F249" s="52">
        <v>1400</v>
      </c>
      <c r="G249" s="21">
        <v>1400</v>
      </c>
    </row>
    <row r="250" spans="1:7" ht="28.5" customHeight="1" x14ac:dyDescent="0.25">
      <c r="A250" s="27" t="s">
        <v>396</v>
      </c>
      <c r="B250" s="105" t="s">
        <v>397</v>
      </c>
      <c r="C250" s="105"/>
      <c r="D250" s="105"/>
      <c r="E250" s="21">
        <v>49022.53</v>
      </c>
      <c r="F250" s="52">
        <v>49022.53</v>
      </c>
      <c r="G250" s="21">
        <v>49022.53</v>
      </c>
    </row>
    <row r="251" spans="1:7" ht="28.5" customHeight="1" x14ac:dyDescent="0.25">
      <c r="A251" s="27" t="s">
        <v>398</v>
      </c>
      <c r="B251" s="105" t="s">
        <v>399</v>
      </c>
      <c r="C251" s="105"/>
      <c r="D251" s="105"/>
      <c r="E251" s="21">
        <v>45840.83</v>
      </c>
      <c r="F251" s="52">
        <v>45840.83</v>
      </c>
      <c r="G251" s="21">
        <v>45840.83</v>
      </c>
    </row>
    <row r="252" spans="1:7" ht="30" customHeight="1" x14ac:dyDescent="0.25">
      <c r="A252" s="27" t="s">
        <v>400</v>
      </c>
      <c r="B252" s="105" t="s">
        <v>401</v>
      </c>
      <c r="C252" s="105"/>
      <c r="D252" s="105"/>
      <c r="E252" s="21">
        <v>2574</v>
      </c>
      <c r="F252" s="52">
        <v>2574</v>
      </c>
      <c r="G252" s="21">
        <v>2574</v>
      </c>
    </row>
    <row r="253" spans="1:7" ht="24" customHeight="1" x14ac:dyDescent="0.25">
      <c r="A253" s="27" t="s">
        <v>402</v>
      </c>
      <c r="B253" s="105" t="s">
        <v>403</v>
      </c>
      <c r="C253" s="105"/>
      <c r="D253" s="105"/>
      <c r="E253" s="21">
        <v>6425.01</v>
      </c>
      <c r="F253" s="52">
        <v>6425.01</v>
      </c>
      <c r="G253" s="21">
        <v>6425.01</v>
      </c>
    </row>
    <row r="254" spans="1:7" ht="25.5" customHeight="1" x14ac:dyDescent="0.25">
      <c r="A254" s="27" t="s">
        <v>404</v>
      </c>
      <c r="B254" s="105" t="s">
        <v>405</v>
      </c>
      <c r="C254" s="105"/>
      <c r="D254" s="105"/>
      <c r="E254" s="21">
        <v>11501</v>
      </c>
      <c r="F254" s="52">
        <v>11501</v>
      </c>
      <c r="G254" s="21">
        <v>11501</v>
      </c>
    </row>
    <row r="255" spans="1:7" ht="33.75" customHeight="1" x14ac:dyDescent="0.25">
      <c r="A255" s="27" t="s">
        <v>406</v>
      </c>
      <c r="B255" s="105" t="s">
        <v>407</v>
      </c>
      <c r="C255" s="105"/>
      <c r="D255" s="105"/>
      <c r="E255" s="21">
        <v>8900</v>
      </c>
      <c r="F255" s="52">
        <v>8900</v>
      </c>
      <c r="G255" s="21">
        <v>8900</v>
      </c>
    </row>
    <row r="256" spans="1:7" ht="30" customHeight="1" x14ac:dyDescent="0.25">
      <c r="A256" s="27" t="s">
        <v>408</v>
      </c>
      <c r="B256" s="105" t="s">
        <v>409</v>
      </c>
      <c r="C256" s="105"/>
      <c r="D256" s="105"/>
      <c r="E256" s="21">
        <v>5967</v>
      </c>
      <c r="F256" s="52">
        <v>5967</v>
      </c>
      <c r="G256" s="21">
        <v>5967</v>
      </c>
    </row>
    <row r="257" spans="1:7" ht="32.25" customHeight="1" x14ac:dyDescent="0.25">
      <c r="A257" s="27" t="s">
        <v>410</v>
      </c>
      <c r="B257" s="105" t="s">
        <v>411</v>
      </c>
      <c r="C257" s="105"/>
      <c r="D257" s="105"/>
      <c r="E257" s="21">
        <v>3999.06</v>
      </c>
      <c r="F257" s="52">
        <v>3999.06</v>
      </c>
      <c r="G257" s="21">
        <v>3999.06</v>
      </c>
    </row>
    <row r="258" spans="1:7" ht="24.75" customHeight="1" x14ac:dyDescent="0.25">
      <c r="A258" s="27" t="s">
        <v>412</v>
      </c>
      <c r="B258" s="105" t="s">
        <v>413</v>
      </c>
      <c r="C258" s="105"/>
      <c r="D258" s="105"/>
      <c r="E258" s="21">
        <v>6786</v>
      </c>
      <c r="F258" s="52">
        <v>6786</v>
      </c>
      <c r="G258" s="21">
        <v>6786</v>
      </c>
    </row>
    <row r="259" spans="1:7" ht="26.25" customHeight="1" x14ac:dyDescent="0.25">
      <c r="A259" s="27" t="s">
        <v>414</v>
      </c>
      <c r="B259" s="105" t="s">
        <v>415</v>
      </c>
      <c r="C259" s="105"/>
      <c r="D259" s="105"/>
      <c r="E259" s="21">
        <v>9360</v>
      </c>
      <c r="F259" s="52">
        <v>9360</v>
      </c>
      <c r="G259" s="21">
        <v>9360</v>
      </c>
    </row>
    <row r="260" spans="1:7" ht="30" customHeight="1" x14ac:dyDescent="0.25">
      <c r="A260" s="27" t="s">
        <v>416</v>
      </c>
      <c r="B260" s="105" t="s">
        <v>417</v>
      </c>
      <c r="C260" s="105"/>
      <c r="D260" s="105"/>
      <c r="E260" s="21">
        <v>9769.5</v>
      </c>
      <c r="F260" s="52">
        <v>9769.5</v>
      </c>
      <c r="G260" s="21">
        <v>9769.5</v>
      </c>
    </row>
    <row r="261" spans="1:7" ht="27" customHeight="1" x14ac:dyDescent="0.25">
      <c r="A261" s="27" t="s">
        <v>418</v>
      </c>
      <c r="B261" s="105" t="s">
        <v>419</v>
      </c>
      <c r="C261" s="105"/>
      <c r="D261" s="105"/>
      <c r="E261" s="21">
        <v>190000</v>
      </c>
      <c r="F261" s="52">
        <v>190000</v>
      </c>
      <c r="G261" s="21">
        <v>190000</v>
      </c>
    </row>
    <row r="262" spans="1:7" ht="27" customHeight="1" x14ac:dyDescent="0.25">
      <c r="A262" s="27" t="s">
        <v>420</v>
      </c>
      <c r="B262" s="105" t="s">
        <v>421</v>
      </c>
      <c r="C262" s="105"/>
      <c r="D262" s="105"/>
      <c r="E262" s="21">
        <v>1392.8</v>
      </c>
      <c r="F262" s="52">
        <v>1392.8</v>
      </c>
      <c r="G262" s="21">
        <v>1392.8</v>
      </c>
    </row>
    <row r="263" spans="1:7" ht="24.75" customHeight="1" x14ac:dyDescent="0.25">
      <c r="A263" s="27" t="s">
        <v>422</v>
      </c>
      <c r="B263" s="105" t="s">
        <v>423</v>
      </c>
      <c r="C263" s="105"/>
      <c r="D263" s="105"/>
      <c r="E263" s="21">
        <v>79733.399999999994</v>
      </c>
      <c r="F263" s="52">
        <v>79733.399999999994</v>
      </c>
      <c r="G263" s="21">
        <v>79733.399999999994</v>
      </c>
    </row>
    <row r="264" spans="1:7" ht="24" customHeight="1" x14ac:dyDescent="0.25">
      <c r="A264" s="27" t="s">
        <v>424</v>
      </c>
      <c r="B264" s="105" t="s">
        <v>425</v>
      </c>
      <c r="C264" s="105"/>
      <c r="D264" s="105"/>
      <c r="E264" s="21">
        <v>12993.79</v>
      </c>
      <c r="F264" s="52">
        <v>12993.79</v>
      </c>
      <c r="G264" s="21">
        <v>12993.79</v>
      </c>
    </row>
    <row r="265" spans="1:7" ht="24.75" customHeight="1" x14ac:dyDescent="0.25">
      <c r="A265" s="27" t="s">
        <v>426</v>
      </c>
      <c r="B265" s="105" t="s">
        <v>427</v>
      </c>
      <c r="C265" s="105"/>
      <c r="D265" s="105"/>
      <c r="E265" s="21">
        <v>90000</v>
      </c>
      <c r="F265" s="52">
        <v>90000</v>
      </c>
      <c r="G265" s="21">
        <v>90000</v>
      </c>
    </row>
    <row r="266" spans="1:7" ht="24.75" customHeight="1" x14ac:dyDescent="0.25">
      <c r="A266" s="27" t="s">
        <v>428</v>
      </c>
      <c r="B266" s="105" t="s">
        <v>429</v>
      </c>
      <c r="C266" s="105"/>
      <c r="D266" s="105"/>
      <c r="E266" s="21">
        <v>89972.67</v>
      </c>
      <c r="F266" s="52">
        <v>89972.67</v>
      </c>
      <c r="G266" s="21">
        <v>89972.67</v>
      </c>
    </row>
    <row r="267" spans="1:7" ht="25.5" customHeight="1" x14ac:dyDescent="0.25">
      <c r="A267" s="27" t="s">
        <v>430</v>
      </c>
      <c r="B267" s="105" t="s">
        <v>431</v>
      </c>
      <c r="C267" s="105"/>
      <c r="D267" s="105"/>
      <c r="E267" s="21">
        <v>49848.22</v>
      </c>
      <c r="F267" s="52">
        <v>49848.22</v>
      </c>
      <c r="G267" s="21">
        <v>49848.22</v>
      </c>
    </row>
    <row r="268" spans="1:7" ht="24.75" customHeight="1" x14ac:dyDescent="0.25">
      <c r="A268" s="27" t="s">
        <v>432</v>
      </c>
      <c r="B268" s="105" t="s">
        <v>433</v>
      </c>
      <c r="C268" s="105"/>
      <c r="D268" s="105"/>
      <c r="E268" s="21">
        <v>89975.11</v>
      </c>
      <c r="F268" s="52">
        <v>89975.11</v>
      </c>
      <c r="G268" s="21">
        <v>89975.11</v>
      </c>
    </row>
    <row r="269" spans="1:7" ht="25.5" customHeight="1" x14ac:dyDescent="0.25">
      <c r="A269" s="27" t="s">
        <v>434</v>
      </c>
      <c r="B269" s="105" t="s">
        <v>435</v>
      </c>
      <c r="C269" s="105"/>
      <c r="D269" s="105"/>
      <c r="E269" s="21">
        <v>23857.8</v>
      </c>
      <c r="F269" s="52">
        <v>23857.8</v>
      </c>
      <c r="G269" s="21">
        <v>23857.8</v>
      </c>
    </row>
    <row r="270" spans="1:7" ht="33.75" customHeight="1" x14ac:dyDescent="0.25">
      <c r="A270" s="25" t="s">
        <v>436</v>
      </c>
      <c r="B270" s="108" t="s">
        <v>437</v>
      </c>
      <c r="C270" s="109"/>
      <c r="D270" s="110"/>
      <c r="E270" s="55">
        <f>E271+E272+E273+E274+E275+E276+E277+E278+E279+E280+E281+E282+E283+E284+E285+E286+E287+E288+E289+E290+E305+E311</f>
        <v>3047426.03</v>
      </c>
      <c r="F270" s="55">
        <f>F271+F272+F273+F274+F275+F276+F277+F278+F279+F280+F281+F282+F283+F284+F285+F286+F287+F288+F289+F290+F305+F311</f>
        <v>3047426.0300000003</v>
      </c>
      <c r="G270" s="26">
        <f>G271+G272+G273+G274+G275+G276+G277+G278+G279+G280+G281+G282+G283+G284+G285+G286+G287+G288+G289+G290+G305+G311</f>
        <v>2962426.0300000003</v>
      </c>
    </row>
    <row r="271" spans="1:7" ht="30" customHeight="1" x14ac:dyDescent="0.25">
      <c r="A271" s="27" t="s">
        <v>438</v>
      </c>
      <c r="B271" s="105" t="s">
        <v>439</v>
      </c>
      <c r="C271" s="105"/>
      <c r="D271" s="105"/>
      <c r="E271" s="21">
        <v>500000</v>
      </c>
      <c r="F271" s="52">
        <v>0</v>
      </c>
      <c r="G271" s="21">
        <v>0</v>
      </c>
    </row>
    <row r="272" spans="1:7" ht="23.25" customHeight="1" x14ac:dyDescent="0.25">
      <c r="A272" s="27" t="s">
        <v>440</v>
      </c>
      <c r="B272" s="105" t="s">
        <v>441</v>
      </c>
      <c r="C272" s="105"/>
      <c r="D272" s="105"/>
      <c r="E272" s="21">
        <v>180000</v>
      </c>
      <c r="F272" s="52">
        <v>0</v>
      </c>
      <c r="G272" s="21">
        <v>0</v>
      </c>
    </row>
    <row r="273" spans="1:7" ht="30" customHeight="1" x14ac:dyDescent="0.25">
      <c r="A273" s="27" t="s">
        <v>442</v>
      </c>
      <c r="B273" s="105" t="s">
        <v>443</v>
      </c>
      <c r="C273" s="105"/>
      <c r="D273" s="105"/>
      <c r="E273" s="21">
        <v>90000</v>
      </c>
      <c r="F273" s="52">
        <v>0</v>
      </c>
      <c r="G273" s="21">
        <v>0</v>
      </c>
    </row>
    <row r="274" spans="1:7" ht="21.75" customHeight="1" x14ac:dyDescent="0.25">
      <c r="A274" s="27" t="s">
        <v>444</v>
      </c>
      <c r="B274" s="105" t="s">
        <v>445</v>
      </c>
      <c r="C274" s="105"/>
      <c r="D274" s="105"/>
      <c r="E274" s="21">
        <v>90000</v>
      </c>
      <c r="F274" s="52">
        <v>250000</v>
      </c>
      <c r="G274" s="21">
        <v>250000</v>
      </c>
    </row>
    <row r="275" spans="1:7" ht="37.5" customHeight="1" x14ac:dyDescent="0.25">
      <c r="A275" s="27" t="s">
        <v>446</v>
      </c>
      <c r="B275" s="105" t="s">
        <v>447</v>
      </c>
      <c r="C275" s="105"/>
      <c r="D275" s="105"/>
      <c r="E275" s="21">
        <v>90000</v>
      </c>
      <c r="F275" s="52">
        <v>90000</v>
      </c>
      <c r="G275" s="21">
        <v>90000</v>
      </c>
    </row>
    <row r="276" spans="1:7" ht="30" customHeight="1" x14ac:dyDescent="0.25">
      <c r="A276" s="27" t="s">
        <v>448</v>
      </c>
      <c r="B276" s="105" t="s">
        <v>449</v>
      </c>
      <c r="C276" s="105"/>
      <c r="D276" s="105"/>
      <c r="E276" s="21">
        <v>150000</v>
      </c>
      <c r="F276" s="52">
        <v>150000</v>
      </c>
      <c r="G276" s="21">
        <v>150000</v>
      </c>
    </row>
    <row r="277" spans="1:7" ht="27.75" customHeight="1" x14ac:dyDescent="0.25">
      <c r="A277" s="27" t="s">
        <v>450</v>
      </c>
      <c r="B277" s="105" t="s">
        <v>451</v>
      </c>
      <c r="C277" s="105"/>
      <c r="D277" s="105"/>
      <c r="E277" s="21">
        <v>200000</v>
      </c>
      <c r="F277" s="52">
        <v>0</v>
      </c>
      <c r="G277" s="21">
        <v>0</v>
      </c>
    </row>
    <row r="278" spans="1:7" ht="19.5" customHeight="1" x14ac:dyDescent="0.25">
      <c r="A278" s="27" t="s">
        <v>452</v>
      </c>
      <c r="B278" s="105" t="s">
        <v>453</v>
      </c>
      <c r="C278" s="105"/>
      <c r="D278" s="105"/>
      <c r="E278" s="21">
        <v>90000</v>
      </c>
      <c r="F278" s="52">
        <v>90000</v>
      </c>
      <c r="G278" s="21">
        <v>90000</v>
      </c>
    </row>
    <row r="279" spans="1:7" ht="24" customHeight="1" x14ac:dyDescent="0.25">
      <c r="A279" s="27" t="s">
        <v>454</v>
      </c>
      <c r="B279" s="105" t="s">
        <v>455</v>
      </c>
      <c r="C279" s="105"/>
      <c r="D279" s="105"/>
      <c r="E279" s="21">
        <v>80000</v>
      </c>
      <c r="F279" s="52">
        <v>150000</v>
      </c>
      <c r="G279" s="21">
        <v>150000</v>
      </c>
    </row>
    <row r="280" spans="1:7" ht="23.25" customHeight="1" x14ac:dyDescent="0.25">
      <c r="A280" s="27" t="s">
        <v>456</v>
      </c>
      <c r="B280" s="105" t="s">
        <v>457</v>
      </c>
      <c r="C280" s="105"/>
      <c r="D280" s="105"/>
      <c r="E280" s="21">
        <v>50000</v>
      </c>
      <c r="F280" s="52">
        <v>50000</v>
      </c>
      <c r="G280" s="21">
        <v>50000</v>
      </c>
    </row>
    <row r="281" spans="1:7" ht="30.75" customHeight="1" x14ac:dyDescent="0.25">
      <c r="A281" s="27" t="s">
        <v>458</v>
      </c>
      <c r="B281" s="105" t="s">
        <v>459</v>
      </c>
      <c r="C281" s="105"/>
      <c r="D281" s="105"/>
      <c r="E281" s="21">
        <v>90000</v>
      </c>
      <c r="F281" s="52">
        <v>0</v>
      </c>
      <c r="G281" s="21">
        <v>0</v>
      </c>
    </row>
    <row r="282" spans="1:7" ht="28.5" customHeight="1" x14ac:dyDescent="0.25">
      <c r="A282" s="27" t="s">
        <v>460</v>
      </c>
      <c r="B282" s="105" t="s">
        <v>461</v>
      </c>
      <c r="C282" s="105"/>
      <c r="D282" s="105"/>
      <c r="E282" s="21">
        <v>30000</v>
      </c>
      <c r="F282" s="52">
        <v>0</v>
      </c>
      <c r="G282" s="21">
        <v>0</v>
      </c>
    </row>
    <row r="283" spans="1:7" ht="25.5" customHeight="1" x14ac:dyDescent="0.25">
      <c r="A283" s="27" t="s">
        <v>462</v>
      </c>
      <c r="B283" s="105" t="s">
        <v>463</v>
      </c>
      <c r="C283" s="105"/>
      <c r="D283" s="105"/>
      <c r="E283" s="21">
        <v>90000</v>
      </c>
      <c r="F283" s="52">
        <v>150000</v>
      </c>
      <c r="G283" s="21">
        <v>150000</v>
      </c>
    </row>
    <row r="284" spans="1:7" ht="24.75" customHeight="1" x14ac:dyDescent="0.25">
      <c r="A284" s="27" t="s">
        <v>464</v>
      </c>
      <c r="B284" s="105" t="s">
        <v>465</v>
      </c>
      <c r="C284" s="105"/>
      <c r="D284" s="105"/>
      <c r="E284" s="21">
        <v>90000</v>
      </c>
      <c r="F284" s="52">
        <v>90000</v>
      </c>
      <c r="G284" s="21">
        <v>90000</v>
      </c>
    </row>
    <row r="285" spans="1:7" ht="21.75" customHeight="1" x14ac:dyDescent="0.25">
      <c r="A285" s="27" t="s">
        <v>466</v>
      </c>
      <c r="B285" s="105" t="s">
        <v>467</v>
      </c>
      <c r="C285" s="105"/>
      <c r="D285" s="105"/>
      <c r="E285" s="21">
        <v>200000</v>
      </c>
      <c r="F285" s="52">
        <v>0</v>
      </c>
      <c r="G285" s="21">
        <v>0</v>
      </c>
    </row>
    <row r="286" spans="1:7" ht="33" customHeight="1" x14ac:dyDescent="0.25">
      <c r="A286" s="27" t="s">
        <v>468</v>
      </c>
      <c r="B286" s="105" t="s">
        <v>469</v>
      </c>
      <c r="C286" s="105"/>
      <c r="D286" s="105"/>
      <c r="E286" s="21">
        <v>350000</v>
      </c>
      <c r="F286" s="52">
        <v>300000</v>
      </c>
      <c r="G286" s="21">
        <v>300000</v>
      </c>
    </row>
    <row r="287" spans="1:7" ht="33" customHeight="1" x14ac:dyDescent="0.25">
      <c r="A287" s="27" t="s">
        <v>470</v>
      </c>
      <c r="B287" s="105" t="s">
        <v>471</v>
      </c>
      <c r="C287" s="105"/>
      <c r="D287" s="105"/>
      <c r="E287" s="21">
        <v>350000</v>
      </c>
      <c r="F287" s="52">
        <v>300000</v>
      </c>
      <c r="G287" s="21">
        <v>0</v>
      </c>
    </row>
    <row r="288" spans="1:7" ht="30" customHeight="1" x14ac:dyDescent="0.25">
      <c r="A288" s="27" t="s">
        <v>472</v>
      </c>
      <c r="B288" s="105" t="s">
        <v>473</v>
      </c>
      <c r="C288" s="105"/>
      <c r="D288" s="105"/>
      <c r="E288" s="21">
        <v>47426.03</v>
      </c>
      <c r="F288" s="52">
        <v>47426.03</v>
      </c>
      <c r="G288" s="21">
        <v>47426.03</v>
      </c>
    </row>
    <row r="289" spans="1:7" ht="24.75" customHeight="1" x14ac:dyDescent="0.25">
      <c r="A289" s="27" t="s">
        <v>474</v>
      </c>
      <c r="B289" s="105" t="s">
        <v>475</v>
      </c>
      <c r="C289" s="105"/>
      <c r="D289" s="105"/>
      <c r="E289" s="21">
        <v>60000</v>
      </c>
      <c r="F289" s="52">
        <v>100000</v>
      </c>
      <c r="G289" s="21">
        <v>90000</v>
      </c>
    </row>
    <row r="290" spans="1:7" ht="24.75" customHeight="1" x14ac:dyDescent="0.25">
      <c r="A290" s="27" t="s">
        <v>476</v>
      </c>
      <c r="B290" s="105" t="s">
        <v>477</v>
      </c>
      <c r="C290" s="105"/>
      <c r="D290" s="105"/>
      <c r="E290" s="21">
        <v>100000</v>
      </c>
      <c r="F290" s="52">
        <f>F291+F292+F293+F294+F295+F296+F297+F298+F299+F300+F301+F302+F303+F304</f>
        <v>699000</v>
      </c>
      <c r="G290" s="21">
        <f>G291+G292+G293+G294+G295+G296+G297+G298+G299+G300+G301+G302+G303+G304</f>
        <v>749000</v>
      </c>
    </row>
    <row r="291" spans="1:7" ht="21" customHeight="1" x14ac:dyDescent="0.25">
      <c r="A291" s="27" t="s">
        <v>478</v>
      </c>
      <c r="B291" s="111" t="s">
        <v>479</v>
      </c>
      <c r="C291" s="112"/>
      <c r="D291" s="113"/>
      <c r="E291" s="21">
        <v>0</v>
      </c>
      <c r="F291" s="52">
        <v>50000</v>
      </c>
      <c r="G291" s="21">
        <v>50000</v>
      </c>
    </row>
    <row r="292" spans="1:7" ht="21.75" customHeight="1" x14ac:dyDescent="0.25">
      <c r="A292" s="27" t="s">
        <v>480</v>
      </c>
      <c r="B292" s="111" t="s">
        <v>481</v>
      </c>
      <c r="C292" s="112"/>
      <c r="D292" s="113"/>
      <c r="E292" s="21">
        <v>0</v>
      </c>
      <c r="F292" s="52">
        <v>50000</v>
      </c>
      <c r="G292" s="21">
        <v>50000</v>
      </c>
    </row>
    <row r="293" spans="1:7" ht="24.75" customHeight="1" x14ac:dyDescent="0.25">
      <c r="A293" s="27" t="s">
        <v>482</v>
      </c>
      <c r="B293" s="111" t="s">
        <v>483</v>
      </c>
      <c r="C293" s="112"/>
      <c r="D293" s="113"/>
      <c r="E293" s="21">
        <v>0</v>
      </c>
      <c r="F293" s="52">
        <v>30000</v>
      </c>
      <c r="G293" s="21">
        <v>30000</v>
      </c>
    </row>
    <row r="294" spans="1:7" ht="24.75" customHeight="1" x14ac:dyDescent="0.25">
      <c r="A294" s="27" t="s">
        <v>484</v>
      </c>
      <c r="B294" s="111" t="s">
        <v>485</v>
      </c>
      <c r="C294" s="112"/>
      <c r="D294" s="113"/>
      <c r="E294" s="21">
        <v>0</v>
      </c>
      <c r="F294" s="52">
        <v>50000</v>
      </c>
      <c r="G294" s="21">
        <v>50000</v>
      </c>
    </row>
    <row r="295" spans="1:7" ht="32.25" customHeight="1" x14ac:dyDescent="0.25">
      <c r="A295" s="27" t="s">
        <v>486</v>
      </c>
      <c r="B295" s="111" t="s">
        <v>487</v>
      </c>
      <c r="C295" s="112"/>
      <c r="D295" s="113"/>
      <c r="E295" s="21">
        <v>0</v>
      </c>
      <c r="F295" s="52">
        <v>75000</v>
      </c>
      <c r="G295" s="21">
        <v>75000</v>
      </c>
    </row>
    <row r="296" spans="1:7" ht="24.75" customHeight="1" x14ac:dyDescent="0.25">
      <c r="A296" s="27" t="s">
        <v>488</v>
      </c>
      <c r="B296" s="111" t="s">
        <v>489</v>
      </c>
      <c r="C296" s="112"/>
      <c r="D296" s="113"/>
      <c r="E296" s="21">
        <v>0</v>
      </c>
      <c r="F296" s="52">
        <v>55000</v>
      </c>
      <c r="G296" s="21">
        <v>55000</v>
      </c>
    </row>
    <row r="297" spans="1:7" ht="30" customHeight="1" x14ac:dyDescent="0.25">
      <c r="A297" s="27" t="s">
        <v>490</v>
      </c>
      <c r="B297" s="111" t="s">
        <v>491</v>
      </c>
      <c r="C297" s="97"/>
      <c r="D297" s="98"/>
      <c r="E297" s="21">
        <v>0</v>
      </c>
      <c r="F297" s="52">
        <v>74000</v>
      </c>
      <c r="G297" s="21">
        <v>74000</v>
      </c>
    </row>
    <row r="298" spans="1:7" ht="23.25" customHeight="1" x14ac:dyDescent="0.25">
      <c r="A298" s="27" t="s">
        <v>492</v>
      </c>
      <c r="B298" s="111" t="s">
        <v>493</v>
      </c>
      <c r="C298" s="112"/>
      <c r="D298" s="113"/>
      <c r="E298" s="21">
        <v>0</v>
      </c>
      <c r="F298" s="63">
        <v>25000</v>
      </c>
      <c r="G298" s="79">
        <v>25000</v>
      </c>
    </row>
    <row r="299" spans="1:7" ht="24" customHeight="1" x14ac:dyDescent="0.25">
      <c r="A299" s="27" t="s">
        <v>494</v>
      </c>
      <c r="B299" s="111" t="s">
        <v>495</v>
      </c>
      <c r="C299" s="112"/>
      <c r="D299" s="113"/>
      <c r="E299" s="21">
        <v>0</v>
      </c>
      <c r="F299" s="52">
        <v>50000</v>
      </c>
      <c r="G299" s="21">
        <v>50000</v>
      </c>
    </row>
    <row r="300" spans="1:7" ht="26.25" customHeight="1" x14ac:dyDescent="0.25">
      <c r="A300" s="27" t="s">
        <v>496</v>
      </c>
      <c r="B300" s="111" t="s">
        <v>497</v>
      </c>
      <c r="C300" s="112"/>
      <c r="D300" s="113"/>
      <c r="E300" s="21">
        <v>0</v>
      </c>
      <c r="F300" s="52">
        <v>90000</v>
      </c>
      <c r="G300" s="21">
        <v>90000</v>
      </c>
    </row>
    <row r="301" spans="1:7" ht="21.75" customHeight="1" x14ac:dyDescent="0.25">
      <c r="A301" s="27" t="s">
        <v>498</v>
      </c>
      <c r="B301" s="111" t="s">
        <v>499</v>
      </c>
      <c r="C301" s="112"/>
      <c r="D301" s="113"/>
      <c r="E301" s="21">
        <v>0</v>
      </c>
      <c r="F301" s="52">
        <v>50000</v>
      </c>
      <c r="G301" s="21">
        <v>50000</v>
      </c>
    </row>
    <row r="302" spans="1:7" ht="27" customHeight="1" x14ac:dyDescent="0.25">
      <c r="A302" s="27" t="s">
        <v>500</v>
      </c>
      <c r="B302" s="111" t="s">
        <v>501</v>
      </c>
      <c r="C302" s="112"/>
      <c r="D302" s="113"/>
      <c r="E302" s="21">
        <v>0</v>
      </c>
      <c r="F302" s="52">
        <v>50000</v>
      </c>
      <c r="G302" s="21">
        <v>50000</v>
      </c>
    </row>
    <row r="303" spans="1:7" ht="25.5" customHeight="1" x14ac:dyDescent="0.25">
      <c r="A303" s="27" t="s">
        <v>502</v>
      </c>
      <c r="B303" s="111" t="s">
        <v>503</v>
      </c>
      <c r="C303" s="112"/>
      <c r="D303" s="113"/>
      <c r="E303" s="21">
        <v>0</v>
      </c>
      <c r="F303" s="52">
        <v>50000</v>
      </c>
      <c r="G303" s="21">
        <v>50000</v>
      </c>
    </row>
    <row r="304" spans="1:7" ht="29.25" customHeight="1" x14ac:dyDescent="0.25">
      <c r="A304" s="27" t="s">
        <v>594</v>
      </c>
      <c r="B304" s="114" t="s">
        <v>568</v>
      </c>
      <c r="C304" s="115"/>
      <c r="D304" s="116"/>
      <c r="E304" s="21">
        <v>0</v>
      </c>
      <c r="F304" s="52">
        <v>0</v>
      </c>
      <c r="G304" s="21">
        <v>50000</v>
      </c>
    </row>
    <row r="305" spans="1:7" s="68" customFormat="1" ht="29.25" customHeight="1" x14ac:dyDescent="0.25">
      <c r="A305" s="27" t="s">
        <v>504</v>
      </c>
      <c r="B305" s="105" t="s">
        <v>505</v>
      </c>
      <c r="C305" s="105"/>
      <c r="D305" s="105"/>
      <c r="E305" s="21">
        <v>120000</v>
      </c>
      <c r="F305" s="52">
        <f>F306+F307+F308+F309+F310</f>
        <v>300000</v>
      </c>
      <c r="G305" s="21">
        <f>G306+G307+G308+G309+G310</f>
        <v>300000</v>
      </c>
    </row>
    <row r="306" spans="1:7" ht="27" customHeight="1" x14ac:dyDescent="0.25">
      <c r="A306" s="27" t="s">
        <v>506</v>
      </c>
      <c r="B306" s="111" t="s">
        <v>507</v>
      </c>
      <c r="C306" s="97"/>
      <c r="D306" s="98"/>
      <c r="E306" s="21">
        <v>0</v>
      </c>
      <c r="F306" s="52">
        <v>30000</v>
      </c>
      <c r="G306" s="21">
        <v>30000</v>
      </c>
    </row>
    <row r="307" spans="1:7" ht="29.25" customHeight="1" x14ac:dyDescent="0.25">
      <c r="A307" s="27" t="s">
        <v>508</v>
      </c>
      <c r="B307" s="111" t="s">
        <v>509</v>
      </c>
      <c r="C307" s="97"/>
      <c r="D307" s="98"/>
      <c r="E307" s="21">
        <v>0</v>
      </c>
      <c r="F307" s="52">
        <v>50000</v>
      </c>
      <c r="G307" s="21">
        <v>50000</v>
      </c>
    </row>
    <row r="308" spans="1:7" ht="27" customHeight="1" x14ac:dyDescent="0.25">
      <c r="A308" s="27" t="s">
        <v>510</v>
      </c>
      <c r="B308" s="111" t="s">
        <v>511</v>
      </c>
      <c r="C308" s="97"/>
      <c r="D308" s="98"/>
      <c r="E308" s="21">
        <v>0</v>
      </c>
      <c r="F308" s="52">
        <v>90000</v>
      </c>
      <c r="G308" s="21">
        <v>90000</v>
      </c>
    </row>
    <row r="309" spans="1:7" ht="30" customHeight="1" x14ac:dyDescent="0.25">
      <c r="A309" s="27" t="s">
        <v>512</v>
      </c>
      <c r="B309" s="111" t="s">
        <v>513</v>
      </c>
      <c r="C309" s="97"/>
      <c r="D309" s="98"/>
      <c r="E309" s="21">
        <v>0</v>
      </c>
      <c r="F309" s="52">
        <v>50000</v>
      </c>
      <c r="G309" s="21">
        <v>50000</v>
      </c>
    </row>
    <row r="310" spans="1:7" ht="29.25" customHeight="1" x14ac:dyDescent="0.25">
      <c r="A310" s="27" t="s">
        <v>514</v>
      </c>
      <c r="B310" s="111" t="s">
        <v>515</v>
      </c>
      <c r="C310" s="97"/>
      <c r="D310" s="98"/>
      <c r="E310" s="21">
        <v>0</v>
      </c>
      <c r="F310" s="52">
        <v>80000</v>
      </c>
      <c r="G310" s="21">
        <v>80000</v>
      </c>
    </row>
    <row r="311" spans="1:7" ht="35.25" customHeight="1" x14ac:dyDescent="0.25">
      <c r="A311" s="27" t="s">
        <v>516</v>
      </c>
      <c r="B311" s="111" t="s">
        <v>517</v>
      </c>
      <c r="C311" s="97"/>
      <c r="D311" s="98"/>
      <c r="E311" s="52">
        <f>E312+E313+E314+E315+E316</f>
        <v>0</v>
      </c>
      <c r="F311" s="52">
        <f>F312+F313+F314+F315+F316</f>
        <v>281000</v>
      </c>
      <c r="G311" s="21">
        <f>G312+G313+G314+G315+G316</f>
        <v>456000</v>
      </c>
    </row>
    <row r="312" spans="1:7" ht="23.25" customHeight="1" x14ac:dyDescent="0.25">
      <c r="A312" s="27" t="s">
        <v>518</v>
      </c>
      <c r="B312" s="96" t="s">
        <v>519</v>
      </c>
      <c r="C312" s="106"/>
      <c r="D312" s="107"/>
      <c r="E312" s="21">
        <v>0</v>
      </c>
      <c r="F312" s="52">
        <v>220000</v>
      </c>
      <c r="G312" s="21">
        <v>400000</v>
      </c>
    </row>
    <row r="313" spans="1:7" ht="36" customHeight="1" x14ac:dyDescent="0.25">
      <c r="A313" s="27" t="s">
        <v>520</v>
      </c>
      <c r="B313" s="96" t="s">
        <v>521</v>
      </c>
      <c r="C313" s="97"/>
      <c r="D313" s="98"/>
      <c r="E313" s="21">
        <v>0</v>
      </c>
      <c r="F313" s="52">
        <v>7000</v>
      </c>
      <c r="G313" s="21">
        <v>4000</v>
      </c>
    </row>
    <row r="314" spans="1:7" ht="23.25" customHeight="1" x14ac:dyDescent="0.25">
      <c r="A314" s="27" t="s">
        <v>522</v>
      </c>
      <c r="B314" s="96" t="s">
        <v>523</v>
      </c>
      <c r="C314" s="97"/>
      <c r="D314" s="98"/>
      <c r="E314" s="21">
        <v>0</v>
      </c>
      <c r="F314" s="52">
        <v>7000</v>
      </c>
      <c r="G314" s="21">
        <v>7000</v>
      </c>
    </row>
    <row r="315" spans="1:7" ht="27" customHeight="1" x14ac:dyDescent="0.25">
      <c r="A315" s="27" t="s">
        <v>524</v>
      </c>
      <c r="B315" s="96" t="s">
        <v>525</v>
      </c>
      <c r="C315" s="97"/>
      <c r="D315" s="98"/>
      <c r="E315" s="21">
        <v>0</v>
      </c>
      <c r="F315" s="52">
        <v>7000</v>
      </c>
      <c r="G315" s="21">
        <v>7000</v>
      </c>
    </row>
    <row r="316" spans="1:7" ht="32.25" customHeight="1" x14ac:dyDescent="0.25">
      <c r="A316" s="27" t="s">
        <v>526</v>
      </c>
      <c r="B316" s="96" t="s">
        <v>527</v>
      </c>
      <c r="C316" s="97"/>
      <c r="D316" s="98"/>
      <c r="E316" s="21">
        <v>0</v>
      </c>
      <c r="F316" s="52">
        <v>40000</v>
      </c>
      <c r="G316" s="21">
        <v>38000</v>
      </c>
    </row>
    <row r="317" spans="1:7" ht="26.25" customHeight="1" x14ac:dyDescent="0.25">
      <c r="A317" s="28" t="s">
        <v>528</v>
      </c>
      <c r="B317" s="108" t="s">
        <v>27</v>
      </c>
      <c r="C317" s="109"/>
      <c r="D317" s="110"/>
      <c r="E317" s="29">
        <f t="shared" ref="E317:F317" si="13">E318</f>
        <v>16885.650000000001</v>
      </c>
      <c r="F317" s="29">
        <f t="shared" si="13"/>
        <v>16885.650000000001</v>
      </c>
      <c r="G317" s="29">
        <f>G318</f>
        <v>16885.650000000001</v>
      </c>
    </row>
    <row r="318" spans="1:7" ht="21.75" customHeight="1" x14ac:dyDescent="0.25">
      <c r="A318" s="22" t="s">
        <v>529</v>
      </c>
      <c r="B318" s="96" t="s">
        <v>530</v>
      </c>
      <c r="C318" s="106"/>
      <c r="D318" s="107"/>
      <c r="E318" s="21">
        <v>16885.650000000001</v>
      </c>
      <c r="F318" s="52">
        <v>16885.650000000001</v>
      </c>
      <c r="G318" s="21">
        <v>16885.650000000001</v>
      </c>
    </row>
    <row r="319" spans="1:7" ht="22.5" customHeight="1" x14ac:dyDescent="0.25">
      <c r="A319" s="28" t="s">
        <v>531</v>
      </c>
      <c r="B319" s="108" t="s">
        <v>532</v>
      </c>
      <c r="C319" s="109"/>
      <c r="D319" s="110"/>
      <c r="E319" s="29">
        <f>SUM(E320:E324)</f>
        <v>895161.41999999993</v>
      </c>
      <c r="F319" s="29">
        <f t="shared" ref="F319:G319" si="14">SUM(F320:F324)</f>
        <v>895161.41999999993</v>
      </c>
      <c r="G319" s="29">
        <f t="shared" si="14"/>
        <v>895161.41999999993</v>
      </c>
    </row>
    <row r="320" spans="1:7" ht="23.25" customHeight="1" x14ac:dyDescent="0.25">
      <c r="A320" s="27" t="s">
        <v>533</v>
      </c>
      <c r="B320" s="105" t="s">
        <v>534</v>
      </c>
      <c r="C320" s="105"/>
      <c r="D320" s="105"/>
      <c r="E320" s="21">
        <v>300000</v>
      </c>
      <c r="F320" s="52">
        <v>280000</v>
      </c>
      <c r="G320" s="21">
        <v>280000</v>
      </c>
    </row>
    <row r="321" spans="1:7" ht="31.5" customHeight="1" x14ac:dyDescent="0.25">
      <c r="A321" s="27" t="s">
        <v>535</v>
      </c>
      <c r="B321" s="105" t="s">
        <v>536</v>
      </c>
      <c r="C321" s="105"/>
      <c r="D321" s="105"/>
      <c r="E321" s="21">
        <v>100000</v>
      </c>
      <c r="F321" s="52">
        <v>100000</v>
      </c>
      <c r="G321" s="21">
        <v>100000</v>
      </c>
    </row>
    <row r="322" spans="1:7" ht="22.5" customHeight="1" x14ac:dyDescent="0.25">
      <c r="A322" s="27" t="s">
        <v>537</v>
      </c>
      <c r="B322" s="105" t="s">
        <v>538</v>
      </c>
      <c r="C322" s="105"/>
      <c r="D322" s="105"/>
      <c r="E322" s="21">
        <v>100000</v>
      </c>
      <c r="F322" s="52">
        <v>0</v>
      </c>
      <c r="G322" s="21">
        <v>0</v>
      </c>
    </row>
    <row r="323" spans="1:7" ht="22.5" customHeight="1" x14ac:dyDescent="0.25">
      <c r="A323" s="27" t="s">
        <v>539</v>
      </c>
      <c r="B323" s="105" t="s">
        <v>540</v>
      </c>
      <c r="C323" s="105"/>
      <c r="D323" s="105"/>
      <c r="E323" s="21">
        <v>10000</v>
      </c>
      <c r="F323" s="52">
        <v>100000</v>
      </c>
      <c r="G323" s="21">
        <v>30000</v>
      </c>
    </row>
    <row r="324" spans="1:7" ht="24" customHeight="1" x14ac:dyDescent="0.25">
      <c r="A324" s="27" t="s">
        <v>541</v>
      </c>
      <c r="B324" s="105" t="s">
        <v>542</v>
      </c>
      <c r="C324" s="105"/>
      <c r="D324" s="105"/>
      <c r="E324" s="21">
        <v>385161.42</v>
      </c>
      <c r="F324" s="52">
        <f>F325+F326+F327+F328+F329+F330</f>
        <v>415161.42</v>
      </c>
      <c r="G324" s="21">
        <f>G325+G326+G327+G328+G329+G330</f>
        <v>485161.42</v>
      </c>
    </row>
    <row r="325" spans="1:7" ht="33.75" customHeight="1" x14ac:dyDescent="0.25">
      <c r="A325" s="22" t="s">
        <v>543</v>
      </c>
      <c r="B325" s="96" t="s">
        <v>544</v>
      </c>
      <c r="C325" s="97"/>
      <c r="D325" s="98"/>
      <c r="E325" s="21">
        <v>0</v>
      </c>
      <c r="F325" s="52">
        <v>210000</v>
      </c>
      <c r="G325" s="21">
        <v>213000</v>
      </c>
    </row>
    <row r="326" spans="1:7" ht="27.75" customHeight="1" x14ac:dyDescent="0.25">
      <c r="A326" s="22" t="s">
        <v>545</v>
      </c>
      <c r="B326" s="96" t="s">
        <v>546</v>
      </c>
      <c r="C326" s="97"/>
      <c r="D326" s="98"/>
      <c r="E326" s="21">
        <v>0</v>
      </c>
      <c r="F326" s="52">
        <v>35000</v>
      </c>
      <c r="G326" s="21">
        <v>32000</v>
      </c>
    </row>
    <row r="327" spans="1:7" ht="25.5" customHeight="1" x14ac:dyDescent="0.25">
      <c r="A327" s="22" t="s">
        <v>547</v>
      </c>
      <c r="B327" s="96" t="s">
        <v>548</v>
      </c>
      <c r="C327" s="97"/>
      <c r="D327" s="98"/>
      <c r="E327" s="21">
        <v>0</v>
      </c>
      <c r="F327" s="52">
        <v>15000</v>
      </c>
      <c r="G327" s="21">
        <v>14000</v>
      </c>
    </row>
    <row r="328" spans="1:7" ht="22.5" customHeight="1" x14ac:dyDescent="0.25">
      <c r="A328" s="22" t="s">
        <v>549</v>
      </c>
      <c r="B328" s="96" t="s">
        <v>550</v>
      </c>
      <c r="C328" s="97"/>
      <c r="D328" s="98"/>
      <c r="E328" s="21">
        <v>0</v>
      </c>
      <c r="F328" s="52">
        <v>100000</v>
      </c>
      <c r="G328" s="21">
        <v>100000</v>
      </c>
    </row>
    <row r="329" spans="1:7" ht="24.75" customHeight="1" x14ac:dyDescent="0.25">
      <c r="A329" s="22" t="s">
        <v>551</v>
      </c>
      <c r="B329" s="96" t="s">
        <v>552</v>
      </c>
      <c r="C329" s="97"/>
      <c r="D329" s="98"/>
      <c r="E329" s="21">
        <v>0</v>
      </c>
      <c r="F329" s="52">
        <v>30000</v>
      </c>
      <c r="G329" s="21">
        <v>30000</v>
      </c>
    </row>
    <row r="330" spans="1:7" ht="28.5" customHeight="1" x14ac:dyDescent="0.25">
      <c r="A330" s="22" t="s">
        <v>553</v>
      </c>
      <c r="B330" s="96" t="s">
        <v>542</v>
      </c>
      <c r="C330" s="97"/>
      <c r="D330" s="98"/>
      <c r="E330" s="21">
        <f>SUM(E331)</f>
        <v>0</v>
      </c>
      <c r="F330" s="21">
        <f>SUM(F332)</f>
        <v>25161.42</v>
      </c>
      <c r="G330" s="21">
        <f>G331+G332</f>
        <v>96161.42</v>
      </c>
    </row>
    <row r="331" spans="1:7" ht="30" customHeight="1" x14ac:dyDescent="0.25">
      <c r="A331" s="22" t="s">
        <v>560</v>
      </c>
      <c r="B331" s="96" t="s">
        <v>597</v>
      </c>
      <c r="C331" s="129"/>
      <c r="D331" s="130"/>
      <c r="E331" s="21">
        <v>0</v>
      </c>
      <c r="F331" s="32">
        <v>0</v>
      </c>
      <c r="G331" s="21">
        <v>50000</v>
      </c>
    </row>
    <row r="332" spans="1:7" s="95" customFormat="1" ht="30" customHeight="1" x14ac:dyDescent="0.25">
      <c r="A332" s="22" t="s">
        <v>596</v>
      </c>
      <c r="B332" s="96" t="s">
        <v>542</v>
      </c>
      <c r="C332" s="97"/>
      <c r="D332" s="98"/>
      <c r="E332" s="21"/>
      <c r="F332" s="52">
        <v>25161.42</v>
      </c>
      <c r="G332" s="21">
        <v>46161.42</v>
      </c>
    </row>
    <row r="333" spans="1:7" ht="32.25" customHeight="1" x14ac:dyDescent="0.25">
      <c r="A333" s="17" t="s">
        <v>44</v>
      </c>
      <c r="B333" s="99" t="s">
        <v>45</v>
      </c>
      <c r="C333" s="100"/>
      <c r="D333" s="101"/>
      <c r="E333" s="18">
        <v>300000</v>
      </c>
      <c r="F333" s="50">
        <v>250000</v>
      </c>
      <c r="G333" s="18">
        <f>G36</f>
        <v>270000</v>
      </c>
    </row>
    <row r="334" spans="1:7" s="47" customFormat="1" ht="18.75" customHeight="1" x14ac:dyDescent="0.25">
      <c r="A334" s="31"/>
      <c r="B334" s="31"/>
      <c r="C334" s="31"/>
      <c r="D334" s="31"/>
      <c r="E334" s="39"/>
      <c r="F334" s="32"/>
      <c r="G334" s="31"/>
    </row>
    <row r="335" spans="1:7" ht="28.5" customHeight="1" x14ac:dyDescent="0.25">
      <c r="D335" s="30" t="s">
        <v>554</v>
      </c>
      <c r="F335" s="32"/>
    </row>
    <row r="336" spans="1:7" ht="31.5" x14ac:dyDescent="0.25">
      <c r="C336" s="40"/>
      <c r="D336" s="41" t="s">
        <v>555</v>
      </c>
      <c r="F336" s="32"/>
    </row>
    <row r="337" spans="2:6" ht="15.75" x14ac:dyDescent="0.25">
      <c r="C337" s="42"/>
      <c r="D337" s="32"/>
      <c r="F337" s="32"/>
    </row>
    <row r="338" spans="2:6" ht="15.75" x14ac:dyDescent="0.25">
      <c r="B338" s="34"/>
      <c r="C338" s="43"/>
      <c r="D338" s="44"/>
      <c r="E338" s="34"/>
      <c r="F338" s="32"/>
    </row>
    <row r="339" spans="2:6" x14ac:dyDescent="0.25">
      <c r="B339" s="34"/>
      <c r="C339" s="34"/>
      <c r="D339" s="45"/>
      <c r="E339" s="34"/>
      <c r="F339" s="32"/>
    </row>
    <row r="340" spans="2:6" ht="47.25" x14ac:dyDescent="0.25">
      <c r="C340" s="42"/>
      <c r="D340" s="46" t="s">
        <v>556</v>
      </c>
      <c r="F340" s="32"/>
    </row>
    <row r="341" spans="2:6" x14ac:dyDescent="0.25">
      <c r="D341" s="32"/>
      <c r="F341" s="32"/>
    </row>
    <row r="342" spans="2:6" x14ac:dyDescent="0.25">
      <c r="E342" s="39"/>
      <c r="F342" s="32"/>
    </row>
    <row r="343" spans="2:6" x14ac:dyDescent="0.25">
      <c r="E343" s="39"/>
      <c r="F343" s="32"/>
    </row>
  </sheetData>
  <mergeCells count="282">
    <mergeCell ref="B331:D331"/>
    <mergeCell ref="B191:D191"/>
    <mergeCell ref="B141:D141"/>
    <mergeCell ref="A2:G2"/>
    <mergeCell ref="A7:G7"/>
    <mergeCell ref="B64:D64"/>
    <mergeCell ref="B65:D65"/>
    <mergeCell ref="B66:D66"/>
    <mergeCell ref="B67:D67"/>
    <mergeCell ref="B68:D68"/>
    <mergeCell ref="B69:D69"/>
    <mergeCell ref="A4:F4"/>
    <mergeCell ref="A5:F5"/>
    <mergeCell ref="A6:F6"/>
    <mergeCell ref="A9:A10"/>
    <mergeCell ref="B9:B10"/>
    <mergeCell ref="C9:C10"/>
    <mergeCell ref="D9:D10"/>
    <mergeCell ref="E9:E10"/>
    <mergeCell ref="F9:F10"/>
    <mergeCell ref="B76:D76"/>
    <mergeCell ref="B78:D78"/>
    <mergeCell ref="B79:D79"/>
    <mergeCell ref="B80:D80"/>
    <mergeCell ref="B81:D81"/>
    <mergeCell ref="B82:D82"/>
    <mergeCell ref="B70:D70"/>
    <mergeCell ref="B71:D71"/>
    <mergeCell ref="B72:D72"/>
    <mergeCell ref="B73:D73"/>
    <mergeCell ref="B74:D74"/>
    <mergeCell ref="B75:D75"/>
    <mergeCell ref="B89:D89"/>
    <mergeCell ref="B90:D90"/>
    <mergeCell ref="B91:D91"/>
    <mergeCell ref="B92:D92"/>
    <mergeCell ref="B93:D93"/>
    <mergeCell ref="B94:D94"/>
    <mergeCell ref="B83:D83"/>
    <mergeCell ref="B84:D84"/>
    <mergeCell ref="B85:D85"/>
    <mergeCell ref="B86:D86"/>
    <mergeCell ref="B87:D87"/>
    <mergeCell ref="B88:D88"/>
    <mergeCell ref="B101:D101"/>
    <mergeCell ref="B102:D102"/>
    <mergeCell ref="B103:D103"/>
    <mergeCell ref="B104:D104"/>
    <mergeCell ref="B105:D105"/>
    <mergeCell ref="B106:D106"/>
    <mergeCell ref="B95:D95"/>
    <mergeCell ref="B96:D96"/>
    <mergeCell ref="B97:D97"/>
    <mergeCell ref="B98:D98"/>
    <mergeCell ref="B99:D99"/>
    <mergeCell ref="B100:D100"/>
    <mergeCell ref="B113:D113"/>
    <mergeCell ref="B114:D114"/>
    <mergeCell ref="B115:D115"/>
    <mergeCell ref="B116:D116"/>
    <mergeCell ref="B117:D117"/>
    <mergeCell ref="B118:D118"/>
    <mergeCell ref="B107:D107"/>
    <mergeCell ref="B108:D108"/>
    <mergeCell ref="B109:D109"/>
    <mergeCell ref="B110:D110"/>
    <mergeCell ref="B111:D111"/>
    <mergeCell ref="B112:D112"/>
    <mergeCell ref="B125:D125"/>
    <mergeCell ref="B126:D126"/>
    <mergeCell ref="B127:D127"/>
    <mergeCell ref="B128:D128"/>
    <mergeCell ref="B129:D129"/>
    <mergeCell ref="B130:D130"/>
    <mergeCell ref="B119:D119"/>
    <mergeCell ref="B120:D120"/>
    <mergeCell ref="B121:D121"/>
    <mergeCell ref="B122:D122"/>
    <mergeCell ref="B123:D123"/>
    <mergeCell ref="B124:D124"/>
    <mergeCell ref="B137:D137"/>
    <mergeCell ref="B138:D138"/>
    <mergeCell ref="B139:D139"/>
    <mergeCell ref="B140:D140"/>
    <mergeCell ref="B142:D142"/>
    <mergeCell ref="B143:D143"/>
    <mergeCell ref="B131:D131"/>
    <mergeCell ref="B132:D132"/>
    <mergeCell ref="B133:D133"/>
    <mergeCell ref="B134:D134"/>
    <mergeCell ref="B135:D135"/>
    <mergeCell ref="B136:D136"/>
    <mergeCell ref="B150:D150"/>
    <mergeCell ref="B151:D151"/>
    <mergeCell ref="B152:D152"/>
    <mergeCell ref="B153:D153"/>
    <mergeCell ref="B154:D154"/>
    <mergeCell ref="B155:D155"/>
    <mergeCell ref="B144:D144"/>
    <mergeCell ref="B145:D145"/>
    <mergeCell ref="B146:D146"/>
    <mergeCell ref="B147:D147"/>
    <mergeCell ref="B148:D148"/>
    <mergeCell ref="B149:D149"/>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86:D186"/>
    <mergeCell ref="B187:D187"/>
    <mergeCell ref="B188:D188"/>
    <mergeCell ref="B189:D189"/>
    <mergeCell ref="B190:D190"/>
    <mergeCell ref="B202:D202"/>
    <mergeCell ref="B180:D180"/>
    <mergeCell ref="B181:D181"/>
    <mergeCell ref="B182:D182"/>
    <mergeCell ref="B183:D183"/>
    <mergeCell ref="B184:D184"/>
    <mergeCell ref="B185:D185"/>
    <mergeCell ref="B192:D192"/>
    <mergeCell ref="B193:D193"/>
    <mergeCell ref="B194:D194"/>
    <mergeCell ref="B195:D195"/>
    <mergeCell ref="B196:D196"/>
    <mergeCell ref="B197:D197"/>
    <mergeCell ref="B198:D198"/>
    <mergeCell ref="B199:D199"/>
    <mergeCell ref="B200:D200"/>
    <mergeCell ref="B201:D201"/>
    <mergeCell ref="B209:D209"/>
    <mergeCell ref="B210:D210"/>
    <mergeCell ref="B211:D211"/>
    <mergeCell ref="B212:D212"/>
    <mergeCell ref="B213:D213"/>
    <mergeCell ref="B214:D214"/>
    <mergeCell ref="B203:D203"/>
    <mergeCell ref="B204:D204"/>
    <mergeCell ref="B205:D205"/>
    <mergeCell ref="B206:D206"/>
    <mergeCell ref="B207:D207"/>
    <mergeCell ref="B208:D208"/>
    <mergeCell ref="B221:D221"/>
    <mergeCell ref="B222:D222"/>
    <mergeCell ref="B223:D223"/>
    <mergeCell ref="B224:D224"/>
    <mergeCell ref="B225:D225"/>
    <mergeCell ref="B226:D226"/>
    <mergeCell ref="B215:D215"/>
    <mergeCell ref="B216:D216"/>
    <mergeCell ref="B217:D217"/>
    <mergeCell ref="B218:D218"/>
    <mergeCell ref="B219:D219"/>
    <mergeCell ref="B220:D220"/>
    <mergeCell ref="B233:D233"/>
    <mergeCell ref="B234:D234"/>
    <mergeCell ref="B235:D235"/>
    <mergeCell ref="B236:D236"/>
    <mergeCell ref="B237:D237"/>
    <mergeCell ref="B238:D238"/>
    <mergeCell ref="B227:D227"/>
    <mergeCell ref="B228:D228"/>
    <mergeCell ref="B229:D229"/>
    <mergeCell ref="B230:D230"/>
    <mergeCell ref="B231:D231"/>
    <mergeCell ref="B232:D232"/>
    <mergeCell ref="B245:D245"/>
    <mergeCell ref="B246:D246"/>
    <mergeCell ref="B247:D247"/>
    <mergeCell ref="B248:D248"/>
    <mergeCell ref="B249:D249"/>
    <mergeCell ref="B250:D250"/>
    <mergeCell ref="B239:D239"/>
    <mergeCell ref="B240:D240"/>
    <mergeCell ref="B241:D241"/>
    <mergeCell ref="B242:D242"/>
    <mergeCell ref="B243:D243"/>
    <mergeCell ref="B244:D244"/>
    <mergeCell ref="B257:D257"/>
    <mergeCell ref="B258:D258"/>
    <mergeCell ref="B259:D259"/>
    <mergeCell ref="B260:D260"/>
    <mergeCell ref="B261:D261"/>
    <mergeCell ref="B262:D262"/>
    <mergeCell ref="B251:D251"/>
    <mergeCell ref="B252:D252"/>
    <mergeCell ref="B253:D253"/>
    <mergeCell ref="B254:D254"/>
    <mergeCell ref="B255:D255"/>
    <mergeCell ref="B256:D256"/>
    <mergeCell ref="B269:D269"/>
    <mergeCell ref="B270:D270"/>
    <mergeCell ref="B271:D271"/>
    <mergeCell ref="B272:D272"/>
    <mergeCell ref="B273:D273"/>
    <mergeCell ref="B274:D274"/>
    <mergeCell ref="B263:D263"/>
    <mergeCell ref="B264:D264"/>
    <mergeCell ref="B265:D265"/>
    <mergeCell ref="B266:D266"/>
    <mergeCell ref="B267:D267"/>
    <mergeCell ref="B268:D268"/>
    <mergeCell ref="B281:D281"/>
    <mergeCell ref="B282:D282"/>
    <mergeCell ref="B283:D283"/>
    <mergeCell ref="B284:D284"/>
    <mergeCell ref="B285:D285"/>
    <mergeCell ref="B286:D286"/>
    <mergeCell ref="B275:D275"/>
    <mergeCell ref="B276:D276"/>
    <mergeCell ref="B277:D277"/>
    <mergeCell ref="B278:D278"/>
    <mergeCell ref="B279:D279"/>
    <mergeCell ref="B280:D280"/>
    <mergeCell ref="B293:D293"/>
    <mergeCell ref="B294:D294"/>
    <mergeCell ref="B295:D295"/>
    <mergeCell ref="B296:D296"/>
    <mergeCell ref="B297:D297"/>
    <mergeCell ref="B298:D298"/>
    <mergeCell ref="B287:D287"/>
    <mergeCell ref="B288:D288"/>
    <mergeCell ref="B289:D289"/>
    <mergeCell ref="B290:D290"/>
    <mergeCell ref="B291:D291"/>
    <mergeCell ref="B292:D292"/>
    <mergeCell ref="B307:D307"/>
    <mergeCell ref="B308:D308"/>
    <mergeCell ref="B309:D309"/>
    <mergeCell ref="B310:D310"/>
    <mergeCell ref="B311:D311"/>
    <mergeCell ref="B299:D299"/>
    <mergeCell ref="B300:D300"/>
    <mergeCell ref="B301:D301"/>
    <mergeCell ref="B302:D302"/>
    <mergeCell ref="B303:D303"/>
    <mergeCell ref="B305:D305"/>
    <mergeCell ref="B304:D304"/>
    <mergeCell ref="B332:D332"/>
    <mergeCell ref="B330:D330"/>
    <mergeCell ref="B333:D333"/>
    <mergeCell ref="A28:F28"/>
    <mergeCell ref="G9:G10"/>
    <mergeCell ref="B324:D324"/>
    <mergeCell ref="B325:D325"/>
    <mergeCell ref="B326:D326"/>
    <mergeCell ref="B327:D327"/>
    <mergeCell ref="B328:D328"/>
    <mergeCell ref="B329:D329"/>
    <mergeCell ref="B318:D318"/>
    <mergeCell ref="B319:D319"/>
    <mergeCell ref="B320:D320"/>
    <mergeCell ref="B321:D321"/>
    <mergeCell ref="B322:D322"/>
    <mergeCell ref="B323:D323"/>
    <mergeCell ref="B312:D312"/>
    <mergeCell ref="B313:D313"/>
    <mergeCell ref="B314:D314"/>
    <mergeCell ref="B315:D315"/>
    <mergeCell ref="B316:D316"/>
    <mergeCell ref="B317:D317"/>
    <mergeCell ref="B306:D306"/>
  </mergeCells>
  <pageMargins left="0.7" right="0.7" top="0.75" bottom="0.75" header="0.3" footer="0.3"/>
  <pageSetup paperSize="9" orientation="landscape" r:id="rId1"/>
  <headerFooter>
    <oddFooter>&amp;C&amp;P</oddFooter>
  </headerFooter>
  <ignoredErrors>
    <ignoredError sqref="F44:G44 E44:E46 F45:F46 G45" unlockedFormula="1"/>
    <ignoredError sqref="C13:G13 F120:G120 E319 E90:G90 E100:G10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Deftones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Amrai</dc:creator>
  <cp:lastModifiedBy>Ibro</cp:lastModifiedBy>
  <cp:lastPrinted>2014-10-03T09:35:38Z</cp:lastPrinted>
  <dcterms:created xsi:type="dcterms:W3CDTF">2014-09-26T06:46:03Z</dcterms:created>
  <dcterms:modified xsi:type="dcterms:W3CDTF">2014-11-27T13:36:01Z</dcterms:modified>
</cp:coreProperties>
</file>