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0" windowWidth="15180" windowHeight="7890" activeTab="1"/>
  </bookViews>
  <sheets>
    <sheet name="Plan" sheetId="1" r:id="rId1"/>
    <sheet name="Naslov" sheetId="2" r:id="rId2"/>
    <sheet name="Sheet3" sheetId="3" r:id="rId3"/>
    <sheet name="Sheet4" sheetId="4" r:id="rId4"/>
  </sheets>
  <definedNames>
    <definedName name="_xlnm.Print_Area" localSheetId="0">Plan!$A$1:$E$221</definedName>
  </definedNames>
  <calcPr calcId="145621"/>
</workbook>
</file>

<file path=xl/calcChain.xml><?xml version="1.0" encoding="utf-8"?>
<calcChain xmlns="http://schemas.openxmlformats.org/spreadsheetml/2006/main">
  <c r="E113" i="1" l="1"/>
  <c r="E46" i="1"/>
  <c r="E207" i="1" l="1"/>
  <c r="D121" i="1"/>
  <c r="E180" i="1"/>
  <c r="E128" i="1"/>
  <c r="E25" i="1" l="1"/>
  <c r="E21" i="1"/>
  <c r="D21" i="1"/>
  <c r="D113" i="1" l="1"/>
  <c r="D12" i="1"/>
  <c r="E12" i="1"/>
  <c r="E203" i="1"/>
  <c r="E161" i="1"/>
  <c r="E151" i="1"/>
  <c r="D118" i="1" l="1"/>
  <c r="E171" i="1"/>
  <c r="E150" i="1"/>
  <c r="E138" i="1"/>
  <c r="E123" i="1"/>
  <c r="E89" i="1" l="1"/>
  <c r="E82" i="1"/>
  <c r="E75" i="1"/>
  <c r="E72" i="1"/>
  <c r="E68" i="1"/>
  <c r="E58" i="1"/>
  <c r="E31" i="1" s="1"/>
  <c r="E111" i="1"/>
  <c r="E102" i="1"/>
  <c r="E144" i="1"/>
  <c r="E134" i="1"/>
  <c r="E122" i="1" l="1"/>
  <c r="E119" i="1" s="1"/>
  <c r="E170" i="1"/>
  <c r="E149" i="1" s="1"/>
  <c r="E120" i="1" s="1"/>
  <c r="D111" i="1"/>
  <c r="D43" i="1" s="1"/>
  <c r="D58" i="1"/>
  <c r="D31" i="1" s="1"/>
  <c r="E118" i="1" l="1"/>
  <c r="E121" i="1" s="1"/>
  <c r="E43" i="1" l="1"/>
  <c r="E42" i="1" l="1"/>
  <c r="D102" i="1"/>
  <c r="D42" i="1" s="1"/>
  <c r="E98" i="1"/>
  <c r="E41" i="1" s="1"/>
  <c r="D98" i="1"/>
  <c r="D41" i="1" s="1"/>
  <c r="E94" i="1"/>
  <c r="E40" i="1" s="1"/>
  <c r="D94" i="1"/>
  <c r="D40" i="1" s="1"/>
  <c r="E92" i="1"/>
  <c r="E39" i="1" s="1"/>
  <c r="D92" i="1"/>
  <c r="D39" i="1" s="1"/>
  <c r="E38" i="1"/>
  <c r="D89" i="1"/>
  <c r="D38" i="1" s="1"/>
  <c r="E37" i="1"/>
  <c r="D82" i="1"/>
  <c r="D37" i="1" s="1"/>
  <c r="E36" i="1"/>
  <c r="D75" i="1"/>
  <c r="D36" i="1" s="1"/>
  <c r="E35" i="1"/>
  <c r="D72" i="1"/>
  <c r="D35" i="1" s="1"/>
  <c r="E32" i="1"/>
  <c r="E33" i="1" s="1"/>
  <c r="D68" i="1"/>
  <c r="D32" i="1" s="1"/>
  <c r="D33" i="1" s="1"/>
  <c r="D44" i="1" l="1"/>
  <c r="D50" i="1" s="1"/>
  <c r="D53" i="1" s="1"/>
  <c r="E44" i="1"/>
  <c r="E24" i="1"/>
  <c r="E27" i="1" s="1"/>
  <c r="D24" i="1"/>
  <c r="D27" i="1" s="1"/>
  <c r="E50" i="1" l="1"/>
  <c r="E53" i="1" s="1"/>
</calcChain>
</file>

<file path=xl/sharedStrings.xml><?xml version="1.0" encoding="utf-8"?>
<sst xmlns="http://schemas.openxmlformats.org/spreadsheetml/2006/main" count="339" uniqueCount="312">
  <si>
    <t>Ekonomski kod</t>
  </si>
  <si>
    <t>PVN za zaštitu voda za transportna sredstva koja za pogon koriste naftu i naftne derivate</t>
  </si>
  <si>
    <t>PVN za zaštitu voda (ispuštanje otpadnih voda, uzgoj ribe, upotreba vještačkih đubriva ni hemikalija za zaštitu bilja)</t>
  </si>
  <si>
    <t>PVN za korištenje površinskih i podzemnih voda za javnu vodoopskrbu</t>
  </si>
  <si>
    <t>PVN za korištenje površinskih i podzemnih voda za flaširanje vode i mineralne vode, za uzgoj ribe u ribnjacima, za navodnjavanje i druge namjene</t>
  </si>
  <si>
    <t>PVN za korištenje površinskih i podzemnih voda za industijske procese, uključujući termoelektrane</t>
  </si>
  <si>
    <t>PVN za korištenje vode za proizvodnju električne energije u hidroelektranama</t>
  </si>
  <si>
    <t>PVN za vađenje materijala iz vodotoka</t>
  </si>
  <si>
    <t>Opća vodna naknada</t>
  </si>
  <si>
    <t>1.</t>
  </si>
  <si>
    <t>2.</t>
  </si>
  <si>
    <t>R. br.</t>
  </si>
  <si>
    <t>Vodne naknade</t>
  </si>
  <si>
    <t>I- PLAN PRIHODA I PRIMITAKA:</t>
  </si>
  <si>
    <t>II - PLAN RASHODA I IZDATAKA:</t>
  </si>
  <si>
    <t>1.1.</t>
  </si>
  <si>
    <t>1.2.</t>
  </si>
  <si>
    <t>Bruto plaće i naknade plaće</t>
  </si>
  <si>
    <t>Naknade troškova zaposlenih</t>
  </si>
  <si>
    <t>Doprinosi poslodavca i ostali doprinosi</t>
  </si>
  <si>
    <t>Izdaci za materijal, sitan inventar i usluge</t>
  </si>
  <si>
    <t>Putni troškovi</t>
  </si>
  <si>
    <t>Izdaci za energiju</t>
  </si>
  <si>
    <t>Izdaci za komunikacije i komunalne usluge</t>
  </si>
  <si>
    <t>Izdaci za usluge prevoza i goriva</t>
  </si>
  <si>
    <t>Unajmljivanje imovine, opreme i nematerijalne imovine</t>
  </si>
  <si>
    <t>Izdaci za tekuće održavanje</t>
  </si>
  <si>
    <t>Izdaci osiguranja, bankovnih usluga i usluga platnog prometa</t>
  </si>
  <si>
    <t>Ugovorene i druge posebne usluge</t>
  </si>
  <si>
    <t>Tekući transferi i drugi tekući rashodi</t>
  </si>
  <si>
    <t>Isplate stipendija</t>
  </si>
  <si>
    <t>ZA 2015. GODINU</t>
  </si>
  <si>
    <t xml:space="preserve">PLAN I FINANSIJSKI PLAN </t>
  </si>
  <si>
    <t xml:space="preserve">"AGENCIJE ZA VODNO PODRUČJE RIJEKE SAVE" SARAJEVO </t>
  </si>
  <si>
    <t>Stavka plana</t>
  </si>
  <si>
    <t>A.</t>
  </si>
  <si>
    <t>B.</t>
  </si>
  <si>
    <t>A.1.</t>
  </si>
  <si>
    <t>A.2.</t>
  </si>
  <si>
    <t>A.3.</t>
  </si>
  <si>
    <t>A.4.</t>
  </si>
  <si>
    <t>UPRAVLJANJE VODAMA NA VODNOM PODRUČJU RIJEKE SAVE</t>
  </si>
  <si>
    <t>TEKUĆA I INVESTICIONA ULAGANJA U VODNE OBJEKTE</t>
  </si>
  <si>
    <t>IZRADA STRATEŠKO-PLANSKE DOKUMENTACIJE</t>
  </si>
  <si>
    <t>MONITORING VODA</t>
  </si>
  <si>
    <t>INFORMACIONI SISTEM VODA (ISV)</t>
  </si>
  <si>
    <t>IZDAVANJE VODNIH AKATA</t>
  </si>
  <si>
    <t>JAVNOST RADA I PODIZANJE SVIJESTI O VODI</t>
  </si>
  <si>
    <t>PRIKUPLJANJE VODNIH NAKNADA</t>
  </si>
  <si>
    <t>STRUČNE USLUGE NA REALIZACIJI POSLOVA AGENCIJE</t>
  </si>
  <si>
    <t>B.1.</t>
  </si>
  <si>
    <t>B.1.2.</t>
  </si>
  <si>
    <t>ZAŠTITNI VODNI OBJEKTI U VLASNIŠTVU FBiH</t>
  </si>
  <si>
    <t>B.2.</t>
  </si>
  <si>
    <t>PREVENTIVNE AKTIVNOSTI I RADOVI ODBRANE OD POPLAVA NA POVRŠINSKIM VODAMA I KATEGORIJE</t>
  </si>
  <si>
    <t>B.2.1.</t>
  </si>
  <si>
    <t>B.2.2.</t>
  </si>
  <si>
    <t>Izrada projektne dokumentacije</t>
  </si>
  <si>
    <t>Preventivni radovi na odbrani od poplava</t>
  </si>
  <si>
    <t>Kompjuterska oprema</t>
  </si>
  <si>
    <t>Motorna vozila</t>
  </si>
  <si>
    <t xml:space="preserve">Izdaci za kamate  </t>
  </si>
  <si>
    <t>1.3.</t>
  </si>
  <si>
    <t>1.4.</t>
  </si>
  <si>
    <t>1.5.</t>
  </si>
  <si>
    <t>1.6.</t>
  </si>
  <si>
    <t>1.7.</t>
  </si>
  <si>
    <t>1.8.</t>
  </si>
  <si>
    <t>Plaće i naknade troškova zaposlenih</t>
  </si>
  <si>
    <t>Otplata kredita</t>
  </si>
  <si>
    <t>Izdaci za nabavku stalnih sredstava</t>
  </si>
  <si>
    <t>Ukupni rashodi:</t>
  </si>
  <si>
    <t>Tekuća rezerva</t>
  </si>
  <si>
    <t>3.</t>
  </si>
  <si>
    <t>4.</t>
  </si>
  <si>
    <t>5.</t>
  </si>
  <si>
    <t>6.</t>
  </si>
  <si>
    <t>7.</t>
  </si>
  <si>
    <t>8.</t>
  </si>
  <si>
    <t>Ukupno rashodi i izdaci: (1+2+3+4+5+6+7+8):</t>
  </si>
  <si>
    <t>R.br.</t>
  </si>
  <si>
    <t xml:space="preserve">                III- ANALITIČKA RAZRADA RASHODA I IZDATAKA ZA 2015. GODINU</t>
  </si>
  <si>
    <t>Neto plate</t>
  </si>
  <si>
    <t>Doprinosi na teret zaposlenih</t>
  </si>
  <si>
    <t>Bruto plate i naknade plate</t>
  </si>
  <si>
    <t>Prevoz na posao i sa posla</t>
  </si>
  <si>
    <t>Naknade troškova smještaja</t>
  </si>
  <si>
    <t>Nakade troškova odvojenog života</t>
  </si>
  <si>
    <t>Nkanada za topli obrok tokom rada</t>
  </si>
  <si>
    <t>Regres za godišnji odmor</t>
  </si>
  <si>
    <t>Otpremnina zbog odlaska u penziju</t>
  </si>
  <si>
    <t xml:space="preserve">Pomoć u slučaju smrti </t>
  </si>
  <si>
    <t>Putni troškovi u zemlji</t>
  </si>
  <si>
    <t>Putni troškovi u inostranstvu</t>
  </si>
  <si>
    <t>Izdaci za gas</t>
  </si>
  <si>
    <t>Izdaci za telefon,telefaks i teleks</t>
  </si>
  <si>
    <t>Izdaci za internet</t>
  </si>
  <si>
    <t>Izdaci za mobilni telefon</t>
  </si>
  <si>
    <t>Poštanske usluge</t>
  </si>
  <si>
    <t>Izdaci za vodu i kanalizaciju</t>
  </si>
  <si>
    <t>Izdaci za usluge odvoza smeća</t>
  </si>
  <si>
    <t>Nabavka materijala i sitnog inventara</t>
  </si>
  <si>
    <t>Nabavka materijala i sitnog  inventara</t>
  </si>
  <si>
    <t>Izdaci za komjuterski materijal</t>
  </si>
  <si>
    <t>Sitan inventar</t>
  </si>
  <si>
    <t>Kancelarijski materijal</t>
  </si>
  <si>
    <t>Auto gume</t>
  </si>
  <si>
    <t>Laboratorijski materijal</t>
  </si>
  <si>
    <t>Materijal za čišćenje</t>
  </si>
  <si>
    <t>Dizel gorivo za prevoz</t>
  </si>
  <si>
    <t>Registracija motornih vozila</t>
  </si>
  <si>
    <t>Unajmljivanje prostora ili zgrada</t>
  </si>
  <si>
    <t>Usluge popravaka i održavanja opreme</t>
  </si>
  <si>
    <t>Usluge popravaka i održavanja  vozila</t>
  </si>
  <si>
    <t xml:space="preserve">Osiguranje vozila </t>
  </si>
  <si>
    <t>Osiguranje zaposlenih-kolektivno životno osiguranje</t>
  </si>
  <si>
    <t>Izdaci platnog prometa</t>
  </si>
  <si>
    <t>Usluge reprezentacije</t>
  </si>
  <si>
    <t>Izdaci za stručne usluge</t>
  </si>
  <si>
    <t>Izdaci za medicinske i laboratorijske usluge</t>
  </si>
  <si>
    <t>Izdaci po osnovu drugih samostalnih djelatnosti i povremenog samostalnog rada</t>
  </si>
  <si>
    <t xml:space="preserve">Plovna vozila </t>
  </si>
  <si>
    <t>PLAN ZA 2015 GODINU</t>
  </si>
  <si>
    <t>IZVORI PRIHODA I PRIMITAKA</t>
  </si>
  <si>
    <t>EKONOMSKI KOD</t>
  </si>
  <si>
    <t>PLAN RASHODA I IZDATAKA</t>
  </si>
  <si>
    <t>PLAN ZA 2015. GODINU</t>
  </si>
  <si>
    <t>NAMJENA USMJERAVANJA TEKUĆIH RASHODA</t>
  </si>
  <si>
    <t>Ostale usluge opravke i održavanja</t>
  </si>
  <si>
    <t>Pomoć u slučaju teže invalidnosti i bolesti</t>
  </si>
  <si>
    <t>Izdaci za električnu energiju</t>
  </si>
  <si>
    <t>Usluge objavljivanja tendera i oglasa</t>
  </si>
  <si>
    <t>A.3.1.</t>
  </si>
  <si>
    <t xml:space="preserve">Održavanje Informacionog sistema voda u Agenciji </t>
  </si>
  <si>
    <t>A.6.1.</t>
  </si>
  <si>
    <t>Izdavanje časopisa "Voda i mi"</t>
  </si>
  <si>
    <t>A.6.2.</t>
  </si>
  <si>
    <t>Obilježavanje Svjetskog dana voda</t>
  </si>
  <si>
    <t>A.6.3.</t>
  </si>
  <si>
    <t>Prezentacija projekata i aktivnosti sektora voda u medijima</t>
  </si>
  <si>
    <t xml:space="preserve">Ostali programi podizanja javne svijesti </t>
  </si>
  <si>
    <t>Konvencija o zaštiti rijeke Dunav</t>
  </si>
  <si>
    <t>Okvirni sporazum o slivu rijeke Save</t>
  </si>
  <si>
    <t>Revizija tehničke dokumentacije</t>
  </si>
  <si>
    <t>Stručni nadzor na realizaciji projekata AVP Sava</t>
  </si>
  <si>
    <t>B.1.1</t>
  </si>
  <si>
    <t>Troškovi pripreme i tekućeg održavanja objekata u vlasništvu FBiH</t>
  </si>
  <si>
    <t>B.1.1.1.</t>
  </si>
  <si>
    <t xml:space="preserve">Tekuće održavanje zaštitnih vodnih objekata na području Srednje Posavine </t>
  </si>
  <si>
    <t>B.1.1.2.</t>
  </si>
  <si>
    <t xml:space="preserve">Tekuće održavanje zaštitnih vodnih objekata na području Odžačke Posavine </t>
  </si>
  <si>
    <t>B.1.1.3.</t>
  </si>
  <si>
    <t>Tekuće održavanje zaštitnog vodnog objekta CS Đurići - Vučilovac na području Brčko distrikta (zajedno sa RS i Brčko distriktom)</t>
  </si>
  <si>
    <t>B.1.1.4.</t>
  </si>
  <si>
    <t>Tehničko osmatranje brana i akumulacija Hazna i Vidara u Gradačcu</t>
  </si>
  <si>
    <t>B.1.1.5.</t>
  </si>
  <si>
    <t>Tehnička zaštita objekata sistema odbrane od poplava</t>
  </si>
  <si>
    <t>B.1.1.6.</t>
  </si>
  <si>
    <t>Ostali troškovi na objektima u vlasništvu FBiH (električna energija, telefon,  i dr..)</t>
  </si>
  <si>
    <t>B.1.1.7.</t>
  </si>
  <si>
    <t>Troškovi odbrane od poplava na područjima koja su u nadležnosti Agencije</t>
  </si>
  <si>
    <t>B.1.1.8.</t>
  </si>
  <si>
    <t>Sanacije i aktivnosti na otklanjanju poslijedica od štetnog djelovanja voda na objektima u vlasništvu FBiH (FOP član 7)</t>
  </si>
  <si>
    <t>B.1.1.9.</t>
  </si>
  <si>
    <t>Pripremne mjere i radovi na objektima u vlasništvu FBiH (FOP član 5)</t>
  </si>
  <si>
    <t>Troškovi investicionog održavanja objekata u vlasništvu FBiH</t>
  </si>
  <si>
    <t>Izdaci za nabavku stalnih sredstava-analitika</t>
  </si>
  <si>
    <t xml:space="preserve"> </t>
  </si>
  <si>
    <t>Ostale kancelarijske mašine</t>
  </si>
  <si>
    <t xml:space="preserve">Ostala oprema </t>
  </si>
  <si>
    <t>Jubilarne nagrade,darovi za djecu, praznične nagrade i dr.</t>
  </si>
  <si>
    <t>Usluge za stručnog obrazovanje</t>
  </si>
  <si>
    <t>Izdaci za poreze i doprinose na dohodak od drugih samost.  djelatnosti i povremenog samostalnog rada</t>
  </si>
  <si>
    <t>Ostale usluge i dažbine</t>
  </si>
  <si>
    <t>Isplata stipendija</t>
  </si>
  <si>
    <t>Ostali tekući rashodi - rashodi sektora voda</t>
  </si>
  <si>
    <t>Ostali tekući rashodi-RASHODI SEKTORA VODA</t>
  </si>
  <si>
    <t>614819 - OSTALI TEKUĆI RASHODI-RASHODI SEKTORA VODA</t>
  </si>
  <si>
    <t>OSTALI TEKUĆI RASHODI-RASHODI SEKTORA VODA</t>
  </si>
  <si>
    <t>Aktivnosti na vodnom dobru i javnom vodnom dobru uz vodotoke I kategorije u FBiH</t>
  </si>
  <si>
    <t>A.1.1.</t>
  </si>
  <si>
    <t>A.1.2.</t>
  </si>
  <si>
    <t>Automatski hidrološki monitoring sistem na vodnom području rijeke Save u FBiH</t>
  </si>
  <si>
    <t xml:space="preserve">Dnevno osmatranje vodostaja - osmatrači </t>
  </si>
  <si>
    <t xml:space="preserve">Intervencije po incidentnim zagađenjima </t>
  </si>
  <si>
    <t>Ihtiološka istraživanja sliva rijeke Save u FBiH</t>
  </si>
  <si>
    <t>A.2.1.</t>
  </si>
  <si>
    <t>A.2.3.</t>
  </si>
  <si>
    <t>A.2.4.</t>
  </si>
  <si>
    <t>A.3.2.</t>
  </si>
  <si>
    <t>Glavni projekat sanacije obodnog kanala Bosna-Bukovica</t>
  </si>
  <si>
    <t>Studija opravdanosti nastavka izgradnje CS Vidovice</t>
  </si>
  <si>
    <t>Otkup zemljišta za potrebe rekonstrukcije nasipa u Posavskom kantonu</t>
  </si>
  <si>
    <t>B.1.2.1.</t>
  </si>
  <si>
    <t>B.1.2.2.</t>
  </si>
  <si>
    <t>B.1.2.3.</t>
  </si>
  <si>
    <t>B.1.2.4.</t>
  </si>
  <si>
    <t>B.1.2.5.</t>
  </si>
  <si>
    <t>B.1.2.6.</t>
  </si>
  <si>
    <t>B.1.2.7.</t>
  </si>
  <si>
    <t>B.1.2.8.</t>
  </si>
  <si>
    <t>WBIF - Izrada mapa opasnosti i rizika od poplava</t>
  </si>
  <si>
    <t>Kancelarijski namještaj</t>
  </si>
  <si>
    <t>B.2.1.3.</t>
  </si>
  <si>
    <t>B.2.2.1.</t>
  </si>
  <si>
    <t>Prikupljanje, sistematizacija i unošenje podataka u ISV - Popuna prostorne baze podataka AVP Sava (sliv Vrbasa u FBiH)</t>
  </si>
  <si>
    <t>Ispunjavanje obaveza po EU Direktivi o poplavama</t>
  </si>
  <si>
    <t>Rekonstrukacija dijela bosanskog odbrambenog nasipa na poplavnom području Odžačka Posavina</t>
  </si>
  <si>
    <t>Inovacija projektne dokumentacije za sanaciju zaštitnih vodnih objekata u vlasništvu FBiH</t>
  </si>
  <si>
    <t>Glavni projekat uređenja dijela rijeke Spreče na području općine Doboj Istok</t>
  </si>
  <si>
    <t>B.2.2.2.</t>
  </si>
  <si>
    <t>B.2.2.3.</t>
  </si>
  <si>
    <t>B.2.2.4.</t>
  </si>
  <si>
    <t>B.2.2.5.</t>
  </si>
  <si>
    <t>B.2.2.6.</t>
  </si>
  <si>
    <t>B.2.2.7.</t>
  </si>
  <si>
    <t>B.2.2.8.</t>
  </si>
  <si>
    <t>B.2.2.9.</t>
  </si>
  <si>
    <t>B.2.2.10.</t>
  </si>
  <si>
    <t>B.2.2.11.</t>
  </si>
  <si>
    <t>B.2.2.12.</t>
  </si>
  <si>
    <t>B.2.2.14.</t>
  </si>
  <si>
    <t>B.2.2.15.</t>
  </si>
  <si>
    <t>B.2.2.16.</t>
  </si>
  <si>
    <t>B.2.2.17.</t>
  </si>
  <si>
    <t>B.2.2.18.</t>
  </si>
  <si>
    <t>Izrada elaborate za obezbjeđenje proticajnog profila na vodotocima I kategorije</t>
  </si>
  <si>
    <t>Sporazumi, ugovori, konvencije, međunarodna saradnja i drugi projekti</t>
  </si>
  <si>
    <t>Sanacija Donjeg obodnog kanala (DOK)</t>
  </si>
  <si>
    <t>Glavni projekat uređenja obala i korita rijeke Sanica u naselju Sanica, općina Ključ</t>
  </si>
  <si>
    <t>Sanacija korita rijeke Krivaje u naselju Solun</t>
  </si>
  <si>
    <t>Čišćenje korita rijeke Drine, lokacija od "Mosta žrtava u Srebrenici"  do Baćanskog mosta</t>
  </si>
  <si>
    <t>A.1.3.</t>
  </si>
  <si>
    <t>Glavni projekat "Zaštita naselja Kiseljak od velikih voda rijeke Tinje", općina Srebrenik</t>
  </si>
  <si>
    <t>Glavni projekat "Regulacija korita rijeke Tinje dionica most za Ljenobud- džamija na Bjelavama", općina Srebrenik</t>
  </si>
  <si>
    <t>Glavni projekat "Regulacija rijeke Spreče na potezu od ušća rijeke Sokoluše u rijeku Spreču do mosta za Karanovac", općina Gračanica</t>
  </si>
  <si>
    <t>Glavni projekat "Regulacija rijeke Tinje od Kopića mosta do ušća Faćkinog potoka", općina Srebrenik</t>
  </si>
  <si>
    <t>B.2.1.1.</t>
  </si>
  <si>
    <t>B.2.1.2.</t>
  </si>
  <si>
    <t>B.2.1.4.</t>
  </si>
  <si>
    <t>B.2.1.5.</t>
  </si>
  <si>
    <t>B.2.1.6.</t>
  </si>
  <si>
    <t>B.2.1.7.</t>
  </si>
  <si>
    <t>B.2.1.8.</t>
  </si>
  <si>
    <t>Predviđanje poplava u realnom vremenu na vodnom području rijeke Save u FBiH</t>
  </si>
  <si>
    <t>A.1.4.</t>
  </si>
  <si>
    <t xml:space="preserve">Obezbjeđenje rada internet portala Agencije </t>
  </si>
  <si>
    <t>A.5</t>
  </si>
  <si>
    <t>A.6</t>
  </si>
  <si>
    <t>A.7</t>
  </si>
  <si>
    <t>Obezbjeđenje proticajnog profila korita rijeke Sane od Karića mosta do mosta u Čaplju, općina Sanski Most</t>
  </si>
  <si>
    <t>Hidraulička analiza uspora rijeke Krivaje na dionicu u gradu sa prijedlogom rješenja, općina Olovo</t>
  </si>
  <si>
    <t>Sanacija Gornjeg obodnog kanala (GOK)</t>
  </si>
  <si>
    <t>UKUPNO (A+B):</t>
  </si>
  <si>
    <t>PLAN ZA 2014. GODINU</t>
  </si>
  <si>
    <t>Ostali neporezni prihodi</t>
  </si>
  <si>
    <t>PREDSJEDNIK</t>
  </si>
  <si>
    <t>UPRAVNOG ODBORA</t>
  </si>
  <si>
    <t>Slavko Stjepić, dipl.inž.arh.</t>
  </si>
  <si>
    <t>PLAN ZA 2014.GODINU</t>
  </si>
  <si>
    <t>B.2.2.13.</t>
  </si>
  <si>
    <t>Realizacija aktivnosti po zahtjevu inspekcijskih organa</t>
  </si>
  <si>
    <t>A.5.1.</t>
  </si>
  <si>
    <t>A.5.2.</t>
  </si>
  <si>
    <t>A.5.3.</t>
  </si>
  <si>
    <t>A.5.4.</t>
  </si>
  <si>
    <t>A.5.5.</t>
  </si>
  <si>
    <t>B.3.</t>
  </si>
  <si>
    <t>Priprema programa radova, elaborata, stručnih mišljenja, podzakonskih akata itd</t>
  </si>
  <si>
    <t>B.3.1.</t>
  </si>
  <si>
    <t>B.3.2.</t>
  </si>
  <si>
    <t>B.3.3.</t>
  </si>
  <si>
    <t xml:space="preserve">                 "AGENCIJA ZA VODNO PODRUČJE RIJEKE SAVE"</t>
  </si>
  <si>
    <t xml:space="preserve">                                         S A R A J E V O</t>
  </si>
  <si>
    <t>MEĐUNARODNA SARADNJA, KONVENCIJE I UGOVORI</t>
  </si>
  <si>
    <t xml:space="preserve">Podvodno snimanje Plivskog jezera </t>
  </si>
  <si>
    <t>B.2.2.19</t>
  </si>
  <si>
    <t>B.2.2.20.</t>
  </si>
  <si>
    <t>B.2.2.21.</t>
  </si>
  <si>
    <t>Uređenje korita rijeke Bosne u Maglaju</t>
  </si>
  <si>
    <t>Uređenje korita rijeke Bosne u Žepću</t>
  </si>
  <si>
    <t>SARAJEVO, DECEMBAR 2014. GODINA</t>
  </si>
  <si>
    <t>Glavni projekat bosanskog nasipa dionica naselje Neteka - naselje Ada</t>
  </si>
  <si>
    <r>
      <t xml:space="preserve">Uređenje korita  </t>
    </r>
    <r>
      <rPr>
        <sz val="12"/>
        <color theme="1"/>
        <rFont val="Calibri"/>
        <family val="2"/>
        <charset val="238"/>
        <scheme val="minor"/>
      </rPr>
      <t>rijeke Tinje , općina Srebrenik</t>
    </r>
  </si>
  <si>
    <r>
      <t xml:space="preserve">Realizacija projekta "Uređenje korita  </t>
    </r>
    <r>
      <rPr>
        <sz val="12"/>
        <color theme="1"/>
        <rFont val="Calibri"/>
        <family val="2"/>
        <charset val="238"/>
        <scheme val="minor"/>
      </rPr>
      <t>rijeke Bosne u sarajevskom polju", dionica od P119 – P139, općina Ilidža</t>
    </r>
  </si>
  <si>
    <t>2.1.</t>
  </si>
  <si>
    <t>Dividenda od učešća u kapitalu privatnih preduzeća</t>
  </si>
  <si>
    <t>2.2.</t>
  </si>
  <si>
    <t>Ukupni prihodi  (1+2):</t>
  </si>
  <si>
    <t>Kapitalni primici</t>
  </si>
  <si>
    <t>3.1.</t>
  </si>
  <si>
    <t>Primici od domaćeg zaduživanja (kredit)</t>
  </si>
  <si>
    <t>UKUPNI PRIHODI I PRIMICI (1+2+3):</t>
  </si>
  <si>
    <t>B.2.2.22.</t>
  </si>
  <si>
    <t>Uređenje korita rijeke Usore u općini Doboj Jug</t>
  </si>
  <si>
    <t>A.2.2.</t>
  </si>
  <si>
    <t>A.2.5.</t>
  </si>
  <si>
    <t>Nabavka građevina</t>
  </si>
  <si>
    <t>Uređenje desne obale  rijeke Spreče (regulacija) za I fazu na potezu od ušća rijeke Sokoluše u rijeku Spreču do mosta za Karanovac, općina Gračanica</t>
  </si>
  <si>
    <r>
      <t xml:space="preserve">Uređenje korita  </t>
    </r>
    <r>
      <rPr>
        <sz val="12"/>
        <color theme="1"/>
        <rFont val="Calibri"/>
        <family val="2"/>
        <charset val="238"/>
        <scheme val="minor"/>
      </rPr>
      <t>rijeke Spreče (regulacija) uzvodno od potoka Patkovac, općina Lukavac</t>
    </r>
  </si>
  <si>
    <r>
      <t xml:space="preserve">Uređenje korita  </t>
    </r>
    <r>
      <rPr>
        <sz val="12"/>
        <color theme="1"/>
        <rFont val="Calibri"/>
        <family val="2"/>
        <charset val="238"/>
        <scheme val="minor"/>
      </rPr>
      <t>rijeke Spreče (kamena obaloutvrda) u naselju Samarić, općina Doboj Istok</t>
    </r>
  </si>
  <si>
    <t>Uređenje desne obale rijeke Bosne (potporni betonski zid) nizvodno od ušća Zgošće u Kaknju</t>
  </si>
  <si>
    <t>Uređenje korita rijeke Usore (kamena obaloutvrda)  na lokaciji nizvodno od mosta Lejle Mulalić u Jelahu, općina Tešanj</t>
  </si>
  <si>
    <t>Uređenje rijeke Krivaje (obaloutvrda od betonskih prizmi) nizvodno od kolskog mosta, općina Zavidovići</t>
  </si>
  <si>
    <t>Uređenje korita  rijeke Bosne (kamena obaloutvrda)  uzvodno od "Drvenog mosta" Bilmišće u Zenici</t>
  </si>
  <si>
    <r>
      <t xml:space="preserve">Uređenje korita  </t>
    </r>
    <r>
      <rPr>
        <sz val="12"/>
        <color theme="1"/>
        <rFont val="Calibri"/>
        <family val="2"/>
        <charset val="238"/>
        <scheme val="minor"/>
      </rPr>
      <t>rijeke Bosne (produbljavanje korita) u Nemili, dionica nizvodno od praga</t>
    </r>
  </si>
  <si>
    <t>Uređenje korita rijeke Bosne (kamena obaloutvrda) u naselju Kadarići, općina Ilijaš</t>
  </si>
  <si>
    <t>Zaštita i uređenje desne obale rijeke Une (kamena obaloutvrda)  u gradskoj zoni Bihaća</t>
  </si>
  <si>
    <t>Uređenje lijeve obale rijeke Une (kamena obaloutvrda) u naselju Bužimkići, opština Bosanska Krupa</t>
  </si>
  <si>
    <t>Uređenje rijeke Vrbas (regulacija) u Gornjem Vakufu uzvodno od regulisanog dijela do Mašinskog parka</t>
  </si>
  <si>
    <t>Uređenje desne obale rijeke Vrbas (kamena obaloutvrda) u Jajcu nizvodno od ušća potoka Lučna</t>
  </si>
  <si>
    <t>Na osnovu člana 160. stav 1. Zakona o vodama ("Službene novine Federacije BiH" br. 70/06) i člana 31. stav 2. alineja 2. Statuta "Agencije za vodno područje rijeke Save" Sarajevo, Upravni odbor "Agencije za vodno područje rijeke Save" Sarajevo na 25. sjednici održanoj  30.12.2014. godine, donio je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</si>
</sst>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9" x14ac:knownFonts="1">
    <font>
      <sz val="11"/>
      <color theme="1"/>
      <name val="Calibri"/>
      <family val="2"/>
      <charset val="238"/>
      <scheme val="minor"/>
    </font>
    <font>
      <b/>
      <sz val="12"/>
      <name val="Calibri"/>
      <family val="2"/>
      <charset val="238"/>
      <scheme val="minor"/>
    </font>
    <font>
      <b/>
      <sz val="14"/>
      <name val="Calibri"/>
      <family val="2"/>
      <charset val="238"/>
      <scheme val="minor"/>
    </font>
    <font>
      <b/>
      <sz val="12"/>
      <color theme="1"/>
      <name val="Calibri"/>
      <family val="2"/>
      <charset val="238"/>
      <scheme val="minor"/>
    </font>
    <font>
      <sz val="12"/>
      <name val="Calibri"/>
      <family val="2"/>
      <charset val="238"/>
      <scheme val="minor"/>
    </font>
    <font>
      <b/>
      <i/>
      <sz val="12"/>
      <name val="Calibri"/>
      <family val="2"/>
      <charset val="238"/>
      <scheme val="minor"/>
    </font>
    <font>
      <sz val="12"/>
      <color rgb="FF000000"/>
      <name val="Calibri"/>
      <family val="2"/>
      <charset val="238"/>
      <scheme val="minor"/>
    </font>
    <font>
      <sz val="12"/>
      <color theme="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8"/>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40">
    <xf numFmtId="0" fontId="0" fillId="0" borderId="0" xfId="0"/>
    <xf numFmtId="4" fontId="1" fillId="0" borderId="0" xfId="0" applyNumberFormat="1" applyFont="1" applyAlignment="1">
      <alignment horizontal="right" wrapText="1"/>
    </xf>
    <xf numFmtId="0" fontId="1" fillId="0" borderId="0" xfId="0" applyNumberFormat="1" applyFont="1" applyAlignment="1">
      <alignment horizontal="center" vertical="center" wrapText="1"/>
    </xf>
    <xf numFmtId="0" fontId="3" fillId="0" borderId="0" xfId="0" applyFont="1"/>
    <xf numFmtId="4" fontId="3" fillId="0" borderId="0" xfId="0" applyNumberFormat="1" applyFont="1" applyAlignment="1">
      <alignment horizontal="right"/>
    </xf>
    <xf numFmtId="0" fontId="1" fillId="0" borderId="0" xfId="0" applyNumberFormat="1" applyFont="1"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4" fillId="0" borderId="0" xfId="0" applyNumberFormat="1" applyFont="1" applyAlignment="1">
      <alignment horizontal="right" wrapText="1"/>
    </xf>
    <xf numFmtId="0" fontId="1" fillId="4" borderId="1" xfId="0"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right"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wrapText="1"/>
    </xf>
    <xf numFmtId="4" fontId="1" fillId="3" borderId="1" xfId="0" applyNumberFormat="1" applyFont="1" applyFill="1" applyBorder="1" applyAlignment="1">
      <alignment horizontal="center" wrapText="1"/>
    </xf>
    <xf numFmtId="4" fontId="1" fillId="3" borderId="1" xfId="0" applyNumberFormat="1" applyFont="1" applyFill="1" applyBorder="1" applyAlignment="1">
      <alignment horizontal="right"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right" wrapText="1"/>
    </xf>
    <xf numFmtId="0" fontId="1" fillId="5" borderId="1" xfId="0" applyFont="1" applyFill="1" applyBorder="1" applyAlignment="1">
      <alignment horizontal="left" vertical="center" wrapText="1"/>
    </xf>
    <xf numFmtId="4" fontId="1" fillId="5" borderId="1" xfId="0" applyNumberFormat="1" applyFont="1" applyFill="1" applyBorder="1" applyAlignment="1">
      <alignment horizontal="center" wrapText="1"/>
    </xf>
    <xf numFmtId="4" fontId="1" fillId="5" borderId="1" xfId="0" applyNumberFormat="1" applyFont="1" applyFill="1" applyBorder="1" applyAlignment="1">
      <alignment horizontal="right" wrapText="1"/>
    </xf>
    <xf numFmtId="0" fontId="4" fillId="0" borderId="0" xfId="0" applyFont="1" applyAlignment="1">
      <alignment horizontal="left" wrapText="1"/>
    </xf>
    <xf numFmtId="0" fontId="4" fillId="5" borderId="1" xfId="0" applyFont="1" applyFill="1" applyBorder="1" applyAlignment="1">
      <alignment horizontal="center" wrapText="1"/>
    </xf>
    <xf numFmtId="0" fontId="1" fillId="5" borderId="1" xfId="0" applyFont="1" applyFill="1" applyBorder="1" applyAlignment="1">
      <alignment wrapText="1"/>
    </xf>
    <xf numFmtId="0" fontId="4" fillId="0" borderId="0" xfId="0" applyFont="1" applyBorder="1" applyAlignment="1">
      <alignment horizontal="center" wrapText="1"/>
    </xf>
    <xf numFmtId="4" fontId="4" fillId="0" borderId="0" xfId="0" applyNumberFormat="1" applyFont="1" applyAlignment="1">
      <alignment wrapText="1"/>
    </xf>
    <xf numFmtId="0" fontId="4" fillId="0" borderId="0" xfId="0" applyFont="1" applyBorder="1" applyAlignment="1">
      <alignment wrapText="1"/>
    </xf>
    <xf numFmtId="0" fontId="4" fillId="2" borderId="0" xfId="0" applyFont="1" applyFill="1" applyAlignment="1">
      <alignment wrapText="1"/>
    </xf>
    <xf numFmtId="0" fontId="1" fillId="4"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0" fontId="1" fillId="0" borderId="1" xfId="0" applyFont="1" applyBorder="1" applyAlignment="1">
      <alignment wrapText="1"/>
    </xf>
    <xf numFmtId="0" fontId="1" fillId="0" borderId="1" xfId="0" applyFont="1" applyBorder="1" applyAlignment="1">
      <alignment horizontal="left" wrapText="1"/>
    </xf>
    <xf numFmtId="4" fontId="1" fillId="0" borderId="1" xfId="0" applyNumberFormat="1" applyFont="1" applyBorder="1" applyAlignment="1">
      <alignment horizontal="center" wrapText="1"/>
    </xf>
    <xf numFmtId="4" fontId="1" fillId="0" borderId="1" xfId="0" applyNumberFormat="1" applyFont="1" applyBorder="1" applyAlignment="1">
      <alignment horizontal="right" wrapText="1"/>
    </xf>
    <xf numFmtId="0" fontId="4" fillId="5" borderId="1" xfId="0" applyFont="1" applyFill="1" applyBorder="1" applyAlignment="1">
      <alignment wrapText="1"/>
    </xf>
    <xf numFmtId="0" fontId="1" fillId="5" borderId="1" xfId="0" applyFont="1" applyFill="1" applyBorder="1" applyAlignment="1">
      <alignment horizontal="left" wrapText="1"/>
    </xf>
    <xf numFmtId="0" fontId="4" fillId="4" borderId="1" xfId="0" applyFont="1" applyFill="1" applyBorder="1" applyAlignment="1">
      <alignment wrapText="1"/>
    </xf>
    <xf numFmtId="4" fontId="1" fillId="4" borderId="1" xfId="0" applyNumberFormat="1" applyFont="1" applyFill="1" applyBorder="1" applyAlignment="1">
      <alignment horizontal="center" wrapText="1"/>
    </xf>
    <xf numFmtId="4" fontId="1" fillId="4" borderId="1" xfId="0" applyNumberFormat="1" applyFont="1" applyFill="1" applyBorder="1" applyAlignment="1">
      <alignment horizontal="right" wrapText="1"/>
    </xf>
    <xf numFmtId="0" fontId="4" fillId="0" borderId="5" xfId="0" applyFont="1" applyBorder="1" applyAlignment="1">
      <alignment wrapText="1"/>
    </xf>
    <xf numFmtId="4" fontId="1" fillId="0" borderId="1" xfId="0" applyNumberFormat="1" applyFont="1" applyBorder="1" applyAlignment="1">
      <alignment horizontal="center" vertical="center" wrapText="1"/>
    </xf>
    <xf numFmtId="4" fontId="4" fillId="5" borderId="1" xfId="0" applyNumberFormat="1" applyFont="1" applyFill="1" applyBorder="1" applyAlignment="1">
      <alignment horizontal="center" vertical="center" wrapText="1"/>
    </xf>
    <xf numFmtId="4" fontId="4" fillId="5" borderId="1" xfId="0" applyNumberFormat="1" applyFont="1" applyFill="1" applyBorder="1" applyAlignment="1">
      <alignment horizontal="right" wrapText="1"/>
    </xf>
    <xf numFmtId="0" fontId="4" fillId="0" borderId="1" xfId="0" applyFont="1" applyBorder="1" applyAlignment="1">
      <alignment horizontal="right" vertical="center" wrapText="1"/>
    </xf>
    <xf numFmtId="0" fontId="4" fillId="0" borderId="6" xfId="0" applyFont="1" applyFill="1" applyBorder="1" applyAlignment="1">
      <alignment horizontal="left" vertical="center" wrapText="1"/>
    </xf>
    <xf numFmtId="0" fontId="1" fillId="5" borderId="1" xfId="0" applyFont="1" applyFill="1" applyBorder="1" applyAlignment="1">
      <alignment horizontal="center" wrapText="1"/>
    </xf>
    <xf numFmtId="4" fontId="4" fillId="5" borderId="1" xfId="0" applyNumberFormat="1" applyFont="1" applyFill="1" applyBorder="1" applyAlignment="1">
      <alignment wrapText="1"/>
    </xf>
    <xf numFmtId="0" fontId="4" fillId="0" borderId="1" xfId="0" applyFont="1" applyBorder="1" applyAlignment="1">
      <alignment horizontal="left" wrapText="1"/>
    </xf>
    <xf numFmtId="0" fontId="4" fillId="5" borderId="0" xfId="0" applyFont="1" applyFill="1" applyAlignment="1">
      <alignment wrapText="1"/>
    </xf>
    <xf numFmtId="0" fontId="4" fillId="0" borderId="1" xfId="0" applyFont="1" applyBorder="1" applyAlignment="1">
      <alignment vertical="center" wrapText="1"/>
    </xf>
    <xf numFmtId="0" fontId="4" fillId="6" borderId="1" xfId="0" applyFont="1" applyFill="1" applyBorder="1" applyAlignment="1">
      <alignment wrapText="1"/>
    </xf>
    <xf numFmtId="0" fontId="5" fillId="6" borderId="1" xfId="0" applyFont="1" applyFill="1" applyBorder="1" applyAlignment="1">
      <alignment wrapText="1"/>
    </xf>
    <xf numFmtId="0" fontId="5" fillId="6" borderId="1" xfId="0" applyFont="1" applyFill="1" applyBorder="1" applyAlignment="1">
      <alignment horizontal="center" vertical="center" wrapText="1"/>
    </xf>
    <xf numFmtId="4" fontId="4" fillId="6" borderId="1" xfId="0" applyNumberFormat="1" applyFont="1" applyFill="1" applyBorder="1" applyAlignment="1">
      <alignment horizontal="center" wrapText="1"/>
    </xf>
    <xf numFmtId="4" fontId="4" fillId="6" borderId="1" xfId="0" applyNumberFormat="1" applyFont="1" applyFill="1" applyBorder="1" applyAlignment="1">
      <alignment horizontal="right" wrapText="1"/>
    </xf>
    <xf numFmtId="4" fontId="4" fillId="0" borderId="1" xfId="0" applyNumberFormat="1" applyFont="1" applyBorder="1" applyAlignment="1">
      <alignment wrapText="1"/>
    </xf>
    <xf numFmtId="0" fontId="4" fillId="5" borderId="1" xfId="0"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1" fillId="0" borderId="1" xfId="0" applyNumberFormat="1" applyFont="1" applyBorder="1" applyAlignment="1">
      <alignment wrapText="1"/>
    </xf>
    <xf numFmtId="0" fontId="4" fillId="0" borderId="1" xfId="0" applyFont="1" applyBorder="1" applyAlignment="1">
      <alignment horizontal="center" wrapText="1"/>
    </xf>
    <xf numFmtId="4" fontId="1" fillId="4" borderId="1" xfId="0" applyNumberFormat="1" applyFont="1" applyFill="1" applyBorder="1" applyAlignment="1">
      <alignment wrapText="1"/>
    </xf>
    <xf numFmtId="0" fontId="1" fillId="4" borderId="1" xfId="0" applyFont="1" applyFill="1" applyBorder="1" applyAlignment="1">
      <alignment horizontal="left" wrapText="1"/>
    </xf>
    <xf numFmtId="3" fontId="4" fillId="0" borderId="0" xfId="0" applyNumberFormat="1" applyFont="1" applyAlignment="1">
      <alignment wrapText="1"/>
    </xf>
    <xf numFmtId="0" fontId="1" fillId="0" borderId="1" xfId="0" applyFont="1" applyBorder="1" applyAlignment="1">
      <alignment horizontal="center" wrapText="1"/>
    </xf>
    <xf numFmtId="0" fontId="4" fillId="0" borderId="1" xfId="0" applyFont="1" applyFill="1" applyBorder="1" applyAlignment="1">
      <alignment wrapText="1"/>
    </xf>
    <xf numFmtId="0" fontId="1" fillId="2" borderId="1" xfId="0" applyFont="1" applyFill="1" applyBorder="1" applyAlignment="1">
      <alignment wrapText="1"/>
    </xf>
    <xf numFmtId="0" fontId="1" fillId="4" borderId="1" xfId="0" applyFont="1" applyFill="1" applyBorder="1" applyAlignment="1">
      <alignment vertical="center" wrapText="1"/>
    </xf>
    <xf numFmtId="4" fontId="1" fillId="4" borderId="1" xfId="0" applyNumberFormat="1" applyFont="1" applyFill="1" applyBorder="1" applyAlignment="1">
      <alignment horizontal="right" vertical="center" wrapText="1"/>
    </xf>
    <xf numFmtId="0" fontId="4" fillId="0" borderId="2" xfId="0" applyFont="1" applyBorder="1" applyAlignment="1">
      <alignment wrapText="1"/>
    </xf>
    <xf numFmtId="4" fontId="7" fillId="0" borderId="1" xfId="0" applyNumberFormat="1" applyFont="1" applyBorder="1" applyAlignment="1">
      <alignment horizontal="right" wrapText="1"/>
    </xf>
    <xf numFmtId="0" fontId="1" fillId="0" borderId="6" xfId="0" applyFont="1" applyBorder="1" applyAlignment="1">
      <alignment horizontal="center" wrapText="1"/>
    </xf>
    <xf numFmtId="4" fontId="1" fillId="0" borderId="6" xfId="0" applyNumberFormat="1" applyFont="1" applyBorder="1" applyAlignment="1">
      <alignment horizontal="right" wrapText="1"/>
    </xf>
    <xf numFmtId="0" fontId="1" fillId="0" borderId="2" xfId="0" applyFont="1" applyBorder="1" applyAlignment="1">
      <alignment wrapText="1"/>
    </xf>
    <xf numFmtId="4" fontId="3" fillId="0" borderId="1" xfId="0" applyNumberFormat="1" applyFont="1" applyBorder="1" applyAlignment="1">
      <alignment horizontal="right" wrapText="1"/>
    </xf>
    <xf numFmtId="4" fontId="4" fillId="0" borderId="0" xfId="0" applyNumberFormat="1" applyFont="1" applyBorder="1" applyAlignment="1">
      <alignment wrapText="1"/>
    </xf>
    <xf numFmtId="4" fontId="4" fillId="0" borderId="0" xfId="0" applyNumberFormat="1" applyFont="1" applyBorder="1" applyAlignment="1">
      <alignment horizontal="right"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0" xfId="0" applyFont="1" applyFill="1" applyAlignment="1">
      <alignment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right" wrapText="1"/>
    </xf>
    <xf numFmtId="4" fontId="1" fillId="0" borderId="1" xfId="0" applyNumberFormat="1" applyFont="1" applyFill="1" applyBorder="1" applyAlignment="1">
      <alignment horizontal="right"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center" wrapText="1"/>
    </xf>
    <xf numFmtId="0" fontId="4" fillId="0" borderId="2" xfId="0" applyFont="1" applyBorder="1" applyAlignment="1">
      <alignment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4" fontId="4" fillId="0" borderId="1" xfId="0" applyNumberFormat="1" applyFont="1" applyFill="1" applyBorder="1" applyAlignment="1">
      <alignment horizontal="right"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6" fillId="0" borderId="2" xfId="0" applyFont="1" applyBorder="1" applyAlignment="1">
      <alignment vertical="top" wrapText="1"/>
    </xf>
    <xf numFmtId="0" fontId="6" fillId="0" borderId="4" xfId="0"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4" fillId="0" borderId="2" xfId="0" applyFont="1" applyBorder="1" applyAlignment="1">
      <alignment horizontal="left" wrapText="1"/>
    </xf>
    <xf numFmtId="0" fontId="4" fillId="0" borderId="4" xfId="0" applyFont="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wrapText="1"/>
    </xf>
    <xf numFmtId="0" fontId="1" fillId="0" borderId="4" xfId="0" applyFont="1" applyBorder="1" applyAlignment="1">
      <alignment wrapText="1"/>
    </xf>
    <xf numFmtId="0" fontId="4" fillId="0" borderId="2" xfId="0" applyFont="1" applyBorder="1" applyAlignment="1">
      <alignment wrapText="1"/>
    </xf>
    <xf numFmtId="0" fontId="4" fillId="0" borderId="4" xfId="0" applyFont="1" applyBorder="1" applyAlignment="1">
      <alignment wrapText="1"/>
    </xf>
    <xf numFmtId="0" fontId="1" fillId="4" borderId="2" xfId="0" applyFont="1" applyFill="1" applyBorder="1" applyAlignment="1">
      <alignment horizontal="left" vertical="center" wrapText="1"/>
    </xf>
    <xf numFmtId="0" fontId="1" fillId="4"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4" xfId="0" applyFont="1" applyBorder="1" applyAlignment="1">
      <alignment horizontal="left" vertic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4" xfId="0"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4" fillId="2" borderId="2" xfId="0" applyFont="1" applyFill="1" applyBorder="1" applyAlignment="1">
      <alignment horizontal="left" wrapText="1"/>
    </xf>
    <xf numFmtId="0" fontId="4" fillId="2" borderId="4" xfId="0" applyFont="1" applyFill="1" applyBorder="1" applyAlignment="1">
      <alignment horizontal="left"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0" borderId="0" xfId="0" applyNumberFormat="1" applyFont="1" applyAlignment="1">
      <alignment horizontal="center" wrapText="1"/>
    </xf>
    <xf numFmtId="0" fontId="1" fillId="0" borderId="0" xfId="0" applyNumberFormat="1" applyFont="1" applyAlignment="1">
      <alignment horizontal="left" wrapText="1"/>
    </xf>
    <xf numFmtId="0" fontId="2" fillId="0" borderId="0" xfId="0" applyNumberFormat="1"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133350</xdr:rowOff>
    </xdr:from>
    <xdr:to>
      <xdr:col>2</xdr:col>
      <xdr:colOff>276225</xdr:colOff>
      <xdr:row>3</xdr:row>
      <xdr:rowOff>199604</xdr:rowOff>
    </xdr:to>
    <xdr:pic>
      <xdr:nvPicPr>
        <xdr:cNvPr id="2" name="Picture 2" descr="logo_JP_Sarajevo_1"/>
        <xdr:cNvPicPr>
          <a:picLocks noChangeAspect="1" noChangeArrowheads="1"/>
        </xdr:cNvPicPr>
      </xdr:nvPicPr>
      <xdr:blipFill>
        <a:blip xmlns:r="http://schemas.openxmlformats.org/officeDocument/2006/relationships" r:embed="rId1"/>
        <a:srcRect/>
        <a:stretch>
          <a:fillRect/>
        </a:stretch>
      </xdr:blipFill>
      <xdr:spPr bwMode="auto">
        <a:xfrm>
          <a:off x="76200" y="133350"/>
          <a:ext cx="676275" cy="66632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1"/>
  <sheetViews>
    <sheetView topLeftCell="A28" workbookViewId="0">
      <selection activeCell="H11" sqref="H11"/>
    </sheetView>
  </sheetViews>
  <sheetFormatPr defaultRowHeight="15.75" x14ac:dyDescent="0.25"/>
  <cols>
    <col min="1" max="1" width="8.85546875" style="6" customWidth="1"/>
    <col min="2" max="2" width="12.42578125" style="6" customWidth="1"/>
    <col min="3" max="3" width="40.42578125" style="6" customWidth="1"/>
    <col min="4" max="4" width="44.140625" style="32" customWidth="1"/>
    <col min="5" max="5" width="21.42578125" style="9" customWidth="1"/>
    <col min="6" max="6" width="15.140625" style="6" customWidth="1"/>
    <col min="7" max="16384" width="9.140625" style="6"/>
  </cols>
  <sheetData>
    <row r="1" spans="1:5" ht="15" customHeight="1" x14ac:dyDescent="0.25">
      <c r="A1" s="127" t="s">
        <v>311</v>
      </c>
      <c r="B1" s="127"/>
      <c r="C1" s="127"/>
      <c r="D1" s="127"/>
      <c r="E1" s="127"/>
    </row>
    <row r="2" spans="1:5" x14ac:dyDescent="0.25">
      <c r="A2" s="127"/>
      <c r="B2" s="127"/>
      <c r="C2" s="127"/>
      <c r="D2" s="127"/>
      <c r="E2" s="127"/>
    </row>
    <row r="3" spans="1:5" ht="15.75" customHeight="1" x14ac:dyDescent="0.25">
      <c r="A3" s="127"/>
      <c r="B3" s="127"/>
      <c r="C3" s="127"/>
      <c r="D3" s="127"/>
      <c r="E3" s="127"/>
    </row>
    <row r="5" spans="1:5" ht="15" customHeight="1" x14ac:dyDescent="0.25">
      <c r="A5" s="97" t="s">
        <v>32</v>
      </c>
      <c r="B5" s="97"/>
      <c r="C5" s="97"/>
      <c r="D5" s="97"/>
      <c r="E5" s="97"/>
    </row>
    <row r="6" spans="1:5" ht="15" customHeight="1" x14ac:dyDescent="0.25">
      <c r="A6" s="97" t="s">
        <v>33</v>
      </c>
      <c r="B6" s="97"/>
      <c r="C6" s="97"/>
      <c r="D6" s="97"/>
      <c r="E6" s="97"/>
    </row>
    <row r="7" spans="1:5" ht="15" customHeight="1" x14ac:dyDescent="0.25">
      <c r="A7" s="97" t="s">
        <v>31</v>
      </c>
      <c r="B7" s="97"/>
      <c r="C7" s="97"/>
      <c r="D7" s="97"/>
      <c r="E7" s="97"/>
    </row>
    <row r="8" spans="1:5" x14ac:dyDescent="0.25">
      <c r="A8" s="7"/>
      <c r="B8" s="7"/>
      <c r="C8" s="7"/>
      <c r="D8" s="8"/>
    </row>
    <row r="9" spans="1:5" ht="15" customHeight="1" x14ac:dyDescent="0.25">
      <c r="B9" s="128" t="s">
        <v>13</v>
      </c>
      <c r="C9" s="128"/>
      <c r="D9" s="128"/>
      <c r="E9" s="128"/>
    </row>
    <row r="11" spans="1:5" ht="36.75" customHeight="1" x14ac:dyDescent="0.25">
      <c r="A11" s="10" t="s">
        <v>11</v>
      </c>
      <c r="B11" s="10" t="s">
        <v>124</v>
      </c>
      <c r="C11" s="10" t="s">
        <v>123</v>
      </c>
      <c r="D11" s="11" t="s">
        <v>254</v>
      </c>
      <c r="E11" s="11" t="s">
        <v>122</v>
      </c>
    </row>
    <row r="12" spans="1:5" ht="27" customHeight="1" x14ac:dyDescent="0.25">
      <c r="A12" s="15" t="s">
        <v>9</v>
      </c>
      <c r="B12" s="16">
        <v>722520</v>
      </c>
      <c r="C12" s="17" t="s">
        <v>12</v>
      </c>
      <c r="D12" s="18">
        <f>D13+D14+D15+D16+D17+D18+D19+D20</f>
        <v>13125000</v>
      </c>
      <c r="E12" s="19">
        <f>E13+E14+E15+E16+E17+E18+E19+E20</f>
        <v>13420000</v>
      </c>
    </row>
    <row r="13" spans="1:5" ht="51" customHeight="1" x14ac:dyDescent="0.25">
      <c r="A13" s="20" t="s">
        <v>15</v>
      </c>
      <c r="B13" s="20">
        <v>722521</v>
      </c>
      <c r="C13" s="21" t="s">
        <v>1</v>
      </c>
      <c r="D13" s="22">
        <v>3700000</v>
      </c>
      <c r="E13" s="14">
        <v>3700000</v>
      </c>
    </row>
    <row r="14" spans="1:5" ht="55.5" customHeight="1" x14ac:dyDescent="0.25">
      <c r="A14" s="20" t="s">
        <v>16</v>
      </c>
      <c r="B14" s="20">
        <v>722522</v>
      </c>
      <c r="C14" s="21" t="s">
        <v>2</v>
      </c>
      <c r="D14" s="22">
        <v>2400000</v>
      </c>
      <c r="E14" s="14">
        <v>2450000</v>
      </c>
    </row>
    <row r="15" spans="1:5" ht="34.5" customHeight="1" x14ac:dyDescent="0.25">
      <c r="A15" s="20" t="s">
        <v>62</v>
      </c>
      <c r="B15" s="20">
        <v>722523</v>
      </c>
      <c r="C15" s="21" t="s">
        <v>3</v>
      </c>
      <c r="D15" s="22">
        <v>700000</v>
      </c>
      <c r="E15" s="14">
        <v>750000</v>
      </c>
    </row>
    <row r="16" spans="1:5" ht="67.5" customHeight="1" x14ac:dyDescent="0.25">
      <c r="A16" s="20" t="s">
        <v>63</v>
      </c>
      <c r="B16" s="20">
        <v>722524</v>
      </c>
      <c r="C16" s="21" t="s">
        <v>4</v>
      </c>
      <c r="D16" s="22">
        <v>100000</v>
      </c>
      <c r="E16" s="14">
        <v>100000</v>
      </c>
    </row>
    <row r="17" spans="1:8" ht="55.5" customHeight="1" x14ac:dyDescent="0.25">
      <c r="A17" s="20" t="s">
        <v>64</v>
      </c>
      <c r="B17" s="20">
        <v>722525</v>
      </c>
      <c r="C17" s="21" t="s">
        <v>5</v>
      </c>
      <c r="D17" s="22">
        <v>1000000</v>
      </c>
      <c r="E17" s="14">
        <v>1000000</v>
      </c>
    </row>
    <row r="18" spans="1:8" ht="37.5" customHeight="1" x14ac:dyDescent="0.25">
      <c r="A18" s="20" t="s">
        <v>65</v>
      </c>
      <c r="B18" s="20">
        <v>722526</v>
      </c>
      <c r="C18" s="21" t="s">
        <v>6</v>
      </c>
      <c r="D18" s="22">
        <v>220000</v>
      </c>
      <c r="E18" s="14">
        <v>220000</v>
      </c>
    </row>
    <row r="19" spans="1:8" ht="25.5" customHeight="1" x14ac:dyDescent="0.25">
      <c r="A19" s="20" t="s">
        <v>66</v>
      </c>
      <c r="B19" s="20">
        <v>722527</v>
      </c>
      <c r="C19" s="21" t="s">
        <v>7</v>
      </c>
      <c r="D19" s="22">
        <v>5000</v>
      </c>
      <c r="E19" s="14">
        <v>100000</v>
      </c>
    </row>
    <row r="20" spans="1:8" ht="24.75" customHeight="1" x14ac:dyDescent="0.25">
      <c r="A20" s="20" t="s">
        <v>67</v>
      </c>
      <c r="B20" s="20">
        <v>722529</v>
      </c>
      <c r="C20" s="21" t="s">
        <v>8</v>
      </c>
      <c r="D20" s="22">
        <v>5000000</v>
      </c>
      <c r="E20" s="14">
        <v>5100000</v>
      </c>
    </row>
    <row r="21" spans="1:8" ht="24.75" customHeight="1" x14ac:dyDescent="0.25">
      <c r="A21" s="23" t="s">
        <v>10</v>
      </c>
      <c r="B21" s="24"/>
      <c r="C21" s="25" t="s">
        <v>255</v>
      </c>
      <c r="D21" s="26">
        <f>D22+D23</f>
        <v>375000</v>
      </c>
      <c r="E21" s="27">
        <f>E22+E23</f>
        <v>2130000</v>
      </c>
      <c r="F21" s="28"/>
    </row>
    <row r="22" spans="1:8" ht="31.5" customHeight="1" x14ac:dyDescent="0.25">
      <c r="A22" s="85" t="s">
        <v>285</v>
      </c>
      <c r="B22" s="86">
        <v>721351</v>
      </c>
      <c r="C22" s="91" t="s">
        <v>286</v>
      </c>
      <c r="D22" s="87"/>
      <c r="E22" s="90">
        <v>2000000</v>
      </c>
      <c r="F22" s="28"/>
    </row>
    <row r="23" spans="1:8" ht="24.75" customHeight="1" x14ac:dyDescent="0.25">
      <c r="A23" s="88" t="s">
        <v>287</v>
      </c>
      <c r="B23" s="89"/>
      <c r="C23" s="91" t="s">
        <v>255</v>
      </c>
      <c r="D23" s="92">
        <v>375000</v>
      </c>
      <c r="E23" s="90">
        <v>130000</v>
      </c>
      <c r="F23" s="28"/>
    </row>
    <row r="24" spans="1:8" ht="21.75" customHeight="1" x14ac:dyDescent="0.25">
      <c r="A24" s="29"/>
      <c r="B24" s="29"/>
      <c r="C24" s="30" t="s">
        <v>288</v>
      </c>
      <c r="D24" s="26">
        <f>D12+D21</f>
        <v>13500000</v>
      </c>
      <c r="E24" s="27">
        <f>E12+E21</f>
        <v>15550000</v>
      </c>
    </row>
    <row r="25" spans="1:8" ht="24" customHeight="1" x14ac:dyDescent="0.25">
      <c r="A25" s="53" t="s">
        <v>73</v>
      </c>
      <c r="B25" s="30"/>
      <c r="C25" s="30" t="s">
        <v>289</v>
      </c>
      <c r="D25" s="26"/>
      <c r="E25" s="27">
        <f>E26</f>
        <v>3400000</v>
      </c>
    </row>
    <row r="26" spans="1:8" ht="24" customHeight="1" x14ac:dyDescent="0.25">
      <c r="A26" s="68" t="s">
        <v>290</v>
      </c>
      <c r="B26" s="68">
        <v>814300</v>
      </c>
      <c r="C26" s="36" t="s">
        <v>291</v>
      </c>
      <c r="D26" s="63"/>
      <c r="E26" s="14">
        <v>3400000</v>
      </c>
    </row>
    <row r="27" spans="1:8" ht="24" customHeight="1" x14ac:dyDescent="0.25">
      <c r="A27" s="29"/>
      <c r="B27" s="42"/>
      <c r="C27" s="30" t="s">
        <v>292</v>
      </c>
      <c r="D27" s="26">
        <f>D24</f>
        <v>13500000</v>
      </c>
      <c r="E27" s="27">
        <f>E24+E25</f>
        <v>18950000</v>
      </c>
    </row>
    <row r="28" spans="1:8" ht="24" customHeight="1" x14ac:dyDescent="0.25">
      <c r="A28" s="31"/>
      <c r="B28" s="33"/>
      <c r="C28" s="33"/>
      <c r="D28" s="83"/>
      <c r="E28" s="84"/>
    </row>
    <row r="29" spans="1:8" ht="22.5" customHeight="1" x14ac:dyDescent="0.25">
      <c r="A29" s="33"/>
      <c r="B29" s="129" t="s">
        <v>14</v>
      </c>
      <c r="C29" s="129"/>
      <c r="D29" s="129"/>
      <c r="E29" s="129"/>
      <c r="H29" s="34"/>
    </row>
    <row r="30" spans="1:8" ht="28.5" customHeight="1" x14ac:dyDescent="0.25">
      <c r="A30" s="35" t="s">
        <v>80</v>
      </c>
      <c r="B30" s="10" t="s">
        <v>0</v>
      </c>
      <c r="C30" s="10" t="s">
        <v>125</v>
      </c>
      <c r="D30" s="11" t="s">
        <v>259</v>
      </c>
      <c r="E30" s="11" t="s">
        <v>126</v>
      </c>
    </row>
    <row r="31" spans="1:8" ht="19.5" customHeight="1" x14ac:dyDescent="0.25">
      <c r="A31" s="36"/>
      <c r="B31" s="37">
        <v>611100</v>
      </c>
      <c r="C31" s="36" t="s">
        <v>17</v>
      </c>
      <c r="D31" s="22">
        <f>D58</f>
        <v>2353000</v>
      </c>
      <c r="E31" s="14">
        <f>E58</f>
        <v>2580000</v>
      </c>
    </row>
    <row r="32" spans="1:8" ht="20.25" customHeight="1" x14ac:dyDescent="0.25">
      <c r="A32" s="36"/>
      <c r="B32" s="37">
        <v>611200</v>
      </c>
      <c r="C32" s="36" t="s">
        <v>18</v>
      </c>
      <c r="D32" s="22">
        <f>D68</f>
        <v>447750</v>
      </c>
      <c r="E32" s="14">
        <f>E68</f>
        <v>493400</v>
      </c>
    </row>
    <row r="33" spans="1:21" ht="21" customHeight="1" x14ac:dyDescent="0.25">
      <c r="A33" s="38" t="s">
        <v>9</v>
      </c>
      <c r="B33" s="39">
        <v>611000</v>
      </c>
      <c r="C33" s="38" t="s">
        <v>68</v>
      </c>
      <c r="D33" s="40">
        <f>D31+D32</f>
        <v>2800750</v>
      </c>
      <c r="E33" s="41">
        <f>E31+E32</f>
        <v>3073400</v>
      </c>
    </row>
    <row r="34" spans="1:21" ht="19.5" customHeight="1" x14ac:dyDescent="0.25">
      <c r="A34" s="38" t="s">
        <v>10</v>
      </c>
      <c r="B34" s="39">
        <v>612000</v>
      </c>
      <c r="C34" s="38" t="s">
        <v>19</v>
      </c>
      <c r="D34" s="40">
        <v>247000</v>
      </c>
      <c r="E34" s="41">
        <v>270000</v>
      </c>
    </row>
    <row r="35" spans="1:21" ht="22.5" customHeight="1" x14ac:dyDescent="0.25">
      <c r="A35" s="36"/>
      <c r="B35" s="36">
        <v>613100</v>
      </c>
      <c r="C35" s="36" t="s">
        <v>21</v>
      </c>
      <c r="D35" s="22">
        <f>D72</f>
        <v>80000</v>
      </c>
      <c r="E35" s="14">
        <f>E72</f>
        <v>80000</v>
      </c>
    </row>
    <row r="36" spans="1:21" ht="24.75" customHeight="1" x14ac:dyDescent="0.25">
      <c r="A36" s="36"/>
      <c r="B36" s="36">
        <v>613200</v>
      </c>
      <c r="C36" s="36" t="s">
        <v>22</v>
      </c>
      <c r="D36" s="22">
        <f>D75</f>
        <v>35500</v>
      </c>
      <c r="E36" s="14">
        <f>E75</f>
        <v>38000</v>
      </c>
    </row>
    <row r="37" spans="1:21" ht="21.75" customHeight="1" x14ac:dyDescent="0.25">
      <c r="A37" s="36"/>
      <c r="B37" s="36">
        <v>613300</v>
      </c>
      <c r="C37" s="36" t="s">
        <v>23</v>
      </c>
      <c r="D37" s="22">
        <f>D82</f>
        <v>78500</v>
      </c>
      <c r="E37" s="14">
        <f>E82</f>
        <v>81500</v>
      </c>
    </row>
    <row r="38" spans="1:21" ht="24" customHeight="1" x14ac:dyDescent="0.25">
      <c r="A38" s="36"/>
      <c r="B38" s="36">
        <v>613400</v>
      </c>
      <c r="C38" s="36" t="s">
        <v>102</v>
      </c>
      <c r="D38" s="22">
        <f>D89</f>
        <v>148500</v>
      </c>
      <c r="E38" s="14">
        <f>E89</f>
        <v>168000</v>
      </c>
    </row>
    <row r="39" spans="1:21" ht="22.5" customHeight="1" x14ac:dyDescent="0.25">
      <c r="A39" s="36"/>
      <c r="B39" s="36">
        <v>613500</v>
      </c>
      <c r="C39" s="36" t="s">
        <v>24</v>
      </c>
      <c r="D39" s="22">
        <f>D92</f>
        <v>48500</v>
      </c>
      <c r="E39" s="14">
        <f>E92</f>
        <v>52500</v>
      </c>
    </row>
    <row r="40" spans="1:21" ht="34.5" customHeight="1" x14ac:dyDescent="0.25">
      <c r="A40" s="36"/>
      <c r="B40" s="36">
        <v>613600</v>
      </c>
      <c r="C40" s="21" t="s">
        <v>25</v>
      </c>
      <c r="D40" s="22">
        <f>D94</f>
        <v>365000</v>
      </c>
      <c r="E40" s="14">
        <f>E94</f>
        <v>365000</v>
      </c>
    </row>
    <row r="41" spans="1:21" ht="21" customHeight="1" x14ac:dyDescent="0.25">
      <c r="A41" s="36"/>
      <c r="B41" s="36">
        <v>613700</v>
      </c>
      <c r="C41" s="36" t="s">
        <v>26</v>
      </c>
      <c r="D41" s="22">
        <f>D98</f>
        <v>80000</v>
      </c>
      <c r="E41" s="14">
        <f>E98</f>
        <v>80000</v>
      </c>
    </row>
    <row r="42" spans="1:21" ht="35.25" customHeight="1" x14ac:dyDescent="0.25">
      <c r="A42" s="36"/>
      <c r="B42" s="36">
        <v>613800</v>
      </c>
      <c r="C42" s="21" t="s">
        <v>27</v>
      </c>
      <c r="D42" s="22">
        <f>D102</f>
        <v>28000</v>
      </c>
      <c r="E42" s="14">
        <f>E102</f>
        <v>30000</v>
      </c>
    </row>
    <row r="43" spans="1:21" ht="25.5" customHeight="1" x14ac:dyDescent="0.25">
      <c r="A43" s="36"/>
      <c r="B43" s="36">
        <v>613900</v>
      </c>
      <c r="C43" s="36" t="s">
        <v>28</v>
      </c>
      <c r="D43" s="22">
        <f>D111</f>
        <v>243000</v>
      </c>
      <c r="E43" s="14">
        <f>E111</f>
        <v>306000</v>
      </c>
    </row>
    <row r="44" spans="1:21" ht="30.75" customHeight="1" x14ac:dyDescent="0.25">
      <c r="A44" s="38" t="s">
        <v>73</v>
      </c>
      <c r="B44" s="39">
        <v>613000</v>
      </c>
      <c r="C44" s="38" t="s">
        <v>20</v>
      </c>
      <c r="D44" s="40">
        <f>SUM(D35:D43)</f>
        <v>1107000</v>
      </c>
      <c r="E44" s="41">
        <f>SUM(E35:E43)</f>
        <v>1201000</v>
      </c>
      <c r="U44" s="6" t="s">
        <v>167</v>
      </c>
    </row>
    <row r="45" spans="1:21" ht="19.5" customHeight="1" x14ac:dyDescent="0.25">
      <c r="A45" s="38"/>
      <c r="B45" s="37">
        <v>614234</v>
      </c>
      <c r="C45" s="36" t="s">
        <v>174</v>
      </c>
      <c r="D45" s="22">
        <v>18000</v>
      </c>
      <c r="E45" s="14">
        <v>15000</v>
      </c>
    </row>
    <row r="46" spans="1:21" ht="32.25" customHeight="1" x14ac:dyDescent="0.25">
      <c r="A46" s="38"/>
      <c r="B46" s="37">
        <v>614819</v>
      </c>
      <c r="C46" s="21" t="s">
        <v>175</v>
      </c>
      <c r="D46" s="22">
        <v>8377250</v>
      </c>
      <c r="E46" s="14">
        <f>E47-E45</f>
        <v>7905600</v>
      </c>
    </row>
    <row r="47" spans="1:21" ht="25.5" customHeight="1" x14ac:dyDescent="0.25">
      <c r="A47" s="36" t="s">
        <v>74</v>
      </c>
      <c r="B47" s="39">
        <v>614000</v>
      </c>
      <c r="C47" s="38" t="s">
        <v>29</v>
      </c>
      <c r="D47" s="40">
        <v>8895250</v>
      </c>
      <c r="E47" s="41">
        <v>7920600</v>
      </c>
      <c r="J47" s="6" t="s">
        <v>167</v>
      </c>
    </row>
    <row r="48" spans="1:21" ht="20.25" customHeight="1" x14ac:dyDescent="0.25">
      <c r="A48" s="38" t="s">
        <v>75</v>
      </c>
      <c r="B48" s="39">
        <v>616000</v>
      </c>
      <c r="C48" s="38" t="s">
        <v>61</v>
      </c>
      <c r="D48" s="40">
        <v>35000</v>
      </c>
      <c r="E48" s="41">
        <v>125000</v>
      </c>
    </row>
    <row r="49" spans="1:6" ht="20.25" customHeight="1" x14ac:dyDescent="0.25">
      <c r="A49" s="38" t="s">
        <v>76</v>
      </c>
      <c r="B49" s="39"/>
      <c r="C49" s="38" t="s">
        <v>72</v>
      </c>
      <c r="D49" s="40">
        <v>270000</v>
      </c>
      <c r="E49" s="41">
        <v>300000</v>
      </c>
    </row>
    <row r="50" spans="1:6" ht="27" customHeight="1" x14ac:dyDescent="0.25">
      <c r="A50" s="42"/>
      <c r="B50" s="43"/>
      <c r="C50" s="30" t="s">
        <v>71</v>
      </c>
      <c r="D50" s="26">
        <f>D33+D34+D44+D47+D48+D49</f>
        <v>13355000</v>
      </c>
      <c r="E50" s="27">
        <f>E49+E48+E47+E44+E34+E33</f>
        <v>12890000</v>
      </c>
      <c r="F50" s="32"/>
    </row>
    <row r="51" spans="1:6" ht="26.25" customHeight="1" x14ac:dyDescent="0.25">
      <c r="A51" s="38" t="s">
        <v>77</v>
      </c>
      <c r="B51" s="39">
        <v>821000</v>
      </c>
      <c r="C51" s="38" t="s">
        <v>70</v>
      </c>
      <c r="D51" s="40">
        <v>0</v>
      </c>
      <c r="E51" s="41">
        <v>5610000</v>
      </c>
    </row>
    <row r="52" spans="1:6" ht="24" customHeight="1" x14ac:dyDescent="0.25">
      <c r="A52" s="38" t="s">
        <v>78</v>
      </c>
      <c r="B52" s="39">
        <v>823000</v>
      </c>
      <c r="C52" s="38" t="s">
        <v>69</v>
      </c>
      <c r="D52" s="40">
        <v>145000</v>
      </c>
      <c r="E52" s="41">
        <v>450000</v>
      </c>
    </row>
    <row r="53" spans="1:6" ht="34.5" customHeight="1" x14ac:dyDescent="0.25">
      <c r="A53" s="44"/>
      <c r="B53" s="44"/>
      <c r="C53" s="35" t="s">
        <v>79</v>
      </c>
      <c r="D53" s="45">
        <f>D50+D51+D52</f>
        <v>13500000</v>
      </c>
      <c r="E53" s="46">
        <f>E50+E51+E52</f>
        <v>18950000</v>
      </c>
      <c r="F53" s="32"/>
    </row>
    <row r="54" spans="1:6" ht="32.25" customHeight="1" x14ac:dyDescent="0.25">
      <c r="A54" s="47"/>
    </row>
    <row r="55" spans="1:6" ht="37.5" customHeight="1" x14ac:dyDescent="0.25">
      <c r="A55" s="130" t="s">
        <v>81</v>
      </c>
      <c r="B55" s="128"/>
      <c r="C55" s="128"/>
      <c r="D55" s="128"/>
      <c r="E55" s="128"/>
    </row>
    <row r="56" spans="1:6" ht="20.25" customHeight="1" x14ac:dyDescent="0.25">
      <c r="A56" s="36"/>
      <c r="B56" s="12"/>
      <c r="C56" s="21" t="s">
        <v>82</v>
      </c>
      <c r="D56" s="48">
        <v>1789000</v>
      </c>
      <c r="E56" s="14">
        <v>1962000</v>
      </c>
    </row>
    <row r="57" spans="1:6" ht="20.25" customHeight="1" x14ac:dyDescent="0.25">
      <c r="A57" s="36"/>
      <c r="B57" s="12"/>
      <c r="C57" s="21" t="s">
        <v>83</v>
      </c>
      <c r="D57" s="48">
        <v>564000</v>
      </c>
      <c r="E57" s="14">
        <v>618000</v>
      </c>
    </row>
    <row r="58" spans="1:6" ht="18" customHeight="1" x14ac:dyDescent="0.25">
      <c r="A58" s="42"/>
      <c r="B58" s="23">
        <v>611100</v>
      </c>
      <c r="C58" s="25" t="s">
        <v>84</v>
      </c>
      <c r="D58" s="49">
        <f>D56+D57</f>
        <v>2353000</v>
      </c>
      <c r="E58" s="50">
        <f>E56+E57</f>
        <v>2580000</v>
      </c>
    </row>
    <row r="59" spans="1:6" ht="21" customHeight="1" x14ac:dyDescent="0.25">
      <c r="A59" s="36"/>
      <c r="B59" s="51">
        <v>611211</v>
      </c>
      <c r="C59" s="21" t="s">
        <v>85</v>
      </c>
      <c r="D59" s="13">
        <v>47500</v>
      </c>
      <c r="E59" s="14">
        <v>50000</v>
      </c>
    </row>
    <row r="60" spans="1:6" ht="21" customHeight="1" x14ac:dyDescent="0.25">
      <c r="A60" s="36"/>
      <c r="B60" s="51">
        <v>611213</v>
      </c>
      <c r="C60" s="21" t="s">
        <v>86</v>
      </c>
      <c r="D60" s="13">
        <v>3150</v>
      </c>
      <c r="E60" s="14">
        <v>3200</v>
      </c>
    </row>
    <row r="61" spans="1:6" ht="21" customHeight="1" x14ac:dyDescent="0.25">
      <c r="A61" s="36"/>
      <c r="B61" s="51">
        <v>611214</v>
      </c>
      <c r="C61" s="21" t="s">
        <v>87</v>
      </c>
      <c r="D61" s="13">
        <v>5100</v>
      </c>
      <c r="E61" s="14">
        <v>5200</v>
      </c>
    </row>
    <row r="62" spans="1:6" ht="24" customHeight="1" x14ac:dyDescent="0.25">
      <c r="A62" s="36"/>
      <c r="B62" s="51">
        <v>611221</v>
      </c>
      <c r="C62" s="21" t="s">
        <v>88</v>
      </c>
      <c r="D62" s="13">
        <v>237000</v>
      </c>
      <c r="E62" s="14">
        <v>240000</v>
      </c>
    </row>
    <row r="63" spans="1:6" ht="22.5" customHeight="1" x14ac:dyDescent="0.25">
      <c r="A63" s="36"/>
      <c r="B63" s="51">
        <v>611224</v>
      </c>
      <c r="C63" s="36" t="s">
        <v>89</v>
      </c>
      <c r="D63" s="13">
        <v>84000</v>
      </c>
      <c r="E63" s="14">
        <v>90000</v>
      </c>
    </row>
    <row r="64" spans="1:6" ht="27" customHeight="1" x14ac:dyDescent="0.25">
      <c r="A64" s="36"/>
      <c r="B64" s="51">
        <v>611225</v>
      </c>
      <c r="C64" s="52" t="s">
        <v>90</v>
      </c>
      <c r="D64" s="13">
        <v>7500</v>
      </c>
      <c r="E64" s="14">
        <v>50000</v>
      </c>
    </row>
    <row r="65" spans="1:28" ht="34.5" customHeight="1" x14ac:dyDescent="0.25">
      <c r="A65" s="36"/>
      <c r="B65" s="51">
        <v>611226</v>
      </c>
      <c r="C65" s="21" t="s">
        <v>170</v>
      </c>
      <c r="D65" s="22">
        <v>38500</v>
      </c>
      <c r="E65" s="14">
        <v>30000</v>
      </c>
    </row>
    <row r="66" spans="1:28" ht="30" customHeight="1" x14ac:dyDescent="0.25">
      <c r="A66" s="36"/>
      <c r="B66" s="36">
        <v>611227</v>
      </c>
      <c r="C66" s="36" t="s">
        <v>91</v>
      </c>
      <c r="D66" s="22">
        <v>10000</v>
      </c>
      <c r="E66" s="14">
        <v>10000</v>
      </c>
    </row>
    <row r="67" spans="1:28" ht="21" customHeight="1" x14ac:dyDescent="0.25">
      <c r="A67" s="36"/>
      <c r="B67" s="36">
        <v>611228</v>
      </c>
      <c r="C67" s="36" t="s">
        <v>129</v>
      </c>
      <c r="D67" s="22">
        <v>15000</v>
      </c>
      <c r="E67" s="14">
        <v>15000</v>
      </c>
    </row>
    <row r="68" spans="1:28" ht="22.5" customHeight="1" x14ac:dyDescent="0.25">
      <c r="A68" s="42"/>
      <c r="B68" s="53">
        <v>611200</v>
      </c>
      <c r="C68" s="43" t="s">
        <v>18</v>
      </c>
      <c r="D68" s="26">
        <f>SUM(D59:D67)</f>
        <v>447750</v>
      </c>
      <c r="E68" s="27">
        <f>E59+E60+E61+E62+E63+E64+E65+E66+E67</f>
        <v>493400</v>
      </c>
    </row>
    <row r="69" spans="1:28" ht="18" customHeight="1" x14ac:dyDescent="0.25">
      <c r="A69" s="42"/>
      <c r="B69" s="53">
        <v>612100</v>
      </c>
      <c r="C69" s="30" t="s">
        <v>19</v>
      </c>
      <c r="D69" s="54"/>
      <c r="E69" s="27">
        <v>270000</v>
      </c>
    </row>
    <row r="70" spans="1:28" ht="21.75" customHeight="1" x14ac:dyDescent="0.25">
      <c r="A70" s="36"/>
      <c r="B70" s="37">
        <v>613110</v>
      </c>
      <c r="C70" s="55" t="s">
        <v>92</v>
      </c>
      <c r="D70" s="22">
        <v>50000</v>
      </c>
      <c r="E70" s="14">
        <v>55000</v>
      </c>
    </row>
    <row r="71" spans="1:28" ht="21.75" customHeight="1" x14ac:dyDescent="0.25">
      <c r="A71" s="36"/>
      <c r="B71" s="37">
        <v>613120</v>
      </c>
      <c r="C71" s="55" t="s">
        <v>93</v>
      </c>
      <c r="D71" s="22">
        <v>30000</v>
      </c>
      <c r="E71" s="14">
        <v>25000</v>
      </c>
      <c r="F71" s="34"/>
      <c r="G71" s="34"/>
      <c r="H71" s="34"/>
      <c r="I71" s="34"/>
      <c r="J71" s="34"/>
      <c r="K71" s="34"/>
      <c r="L71" s="34"/>
      <c r="M71" s="34"/>
      <c r="N71" s="34"/>
      <c r="O71" s="34"/>
      <c r="P71" s="34"/>
      <c r="Q71" s="34"/>
      <c r="R71" s="34"/>
      <c r="S71" s="34"/>
      <c r="T71" s="34"/>
      <c r="U71" s="34"/>
      <c r="V71" s="34"/>
      <c r="W71" s="34"/>
      <c r="X71" s="34"/>
      <c r="Y71" s="34"/>
      <c r="Z71" s="34"/>
      <c r="AA71" s="34"/>
      <c r="AB71" s="34"/>
    </row>
    <row r="72" spans="1:28" s="56" customFormat="1" ht="24.75" customHeight="1" x14ac:dyDescent="0.25">
      <c r="A72" s="42"/>
      <c r="B72" s="53">
        <v>613100</v>
      </c>
      <c r="C72" s="43" t="s">
        <v>21</v>
      </c>
      <c r="D72" s="26">
        <f>SUM(D70:D71)</f>
        <v>80000</v>
      </c>
      <c r="E72" s="27">
        <f>SUM(E70:E71)</f>
        <v>80000</v>
      </c>
      <c r="F72" s="34"/>
      <c r="G72" s="34"/>
      <c r="H72" s="34"/>
      <c r="I72" s="34"/>
      <c r="J72" s="34"/>
      <c r="K72" s="34"/>
      <c r="L72" s="34"/>
      <c r="M72" s="34"/>
      <c r="N72" s="34"/>
      <c r="O72" s="34"/>
      <c r="P72" s="34"/>
      <c r="Q72" s="34"/>
      <c r="R72" s="34"/>
      <c r="S72" s="34"/>
      <c r="T72" s="34"/>
      <c r="U72" s="34"/>
      <c r="V72" s="34"/>
      <c r="W72" s="34"/>
      <c r="X72" s="34"/>
      <c r="Y72" s="34"/>
      <c r="Z72" s="34"/>
      <c r="AA72" s="34"/>
      <c r="AB72" s="34"/>
    </row>
    <row r="73" spans="1:28" ht="22.5" customHeight="1" x14ac:dyDescent="0.25">
      <c r="A73" s="36"/>
      <c r="B73" s="37">
        <v>613211</v>
      </c>
      <c r="C73" s="55" t="s">
        <v>130</v>
      </c>
      <c r="D73" s="22">
        <v>22500</v>
      </c>
      <c r="E73" s="14">
        <v>23000</v>
      </c>
    </row>
    <row r="74" spans="1:28" ht="21" customHeight="1" x14ac:dyDescent="0.25">
      <c r="A74" s="36"/>
      <c r="B74" s="37">
        <v>613216</v>
      </c>
      <c r="C74" s="55" t="s">
        <v>94</v>
      </c>
      <c r="D74" s="22">
        <v>13000</v>
      </c>
      <c r="E74" s="14">
        <v>15000</v>
      </c>
    </row>
    <row r="75" spans="1:28" ht="21.75" customHeight="1" x14ac:dyDescent="0.25">
      <c r="A75" s="42"/>
      <c r="B75" s="53">
        <v>613200</v>
      </c>
      <c r="C75" s="43" t="s">
        <v>22</v>
      </c>
      <c r="D75" s="26">
        <f>SUM(D73:D74)</f>
        <v>35500</v>
      </c>
      <c r="E75" s="27">
        <f>SUM(E73:E74)</f>
        <v>38000</v>
      </c>
    </row>
    <row r="76" spans="1:28" ht="23.25" customHeight="1" x14ac:dyDescent="0.25">
      <c r="A76" s="36"/>
      <c r="B76" s="37">
        <v>613311</v>
      </c>
      <c r="C76" s="55" t="s">
        <v>95</v>
      </c>
      <c r="D76" s="22">
        <v>35000</v>
      </c>
      <c r="E76" s="14">
        <v>35000</v>
      </c>
    </row>
    <row r="77" spans="1:28" ht="21" customHeight="1" x14ac:dyDescent="0.25">
      <c r="A77" s="36"/>
      <c r="B77" s="37">
        <v>613312</v>
      </c>
      <c r="C77" s="55" t="s">
        <v>96</v>
      </c>
      <c r="D77" s="22">
        <v>5000</v>
      </c>
      <c r="E77" s="14">
        <v>5000</v>
      </c>
    </row>
    <row r="78" spans="1:28" ht="21.75" customHeight="1" x14ac:dyDescent="0.25">
      <c r="A78" s="36"/>
      <c r="B78" s="37">
        <v>613313</v>
      </c>
      <c r="C78" s="55" t="s">
        <v>97</v>
      </c>
      <c r="D78" s="22">
        <v>7500</v>
      </c>
      <c r="E78" s="14">
        <v>7500</v>
      </c>
    </row>
    <row r="79" spans="1:28" ht="21.75" customHeight="1" x14ac:dyDescent="0.25">
      <c r="A79" s="36"/>
      <c r="B79" s="37">
        <v>613314</v>
      </c>
      <c r="C79" s="55" t="s">
        <v>98</v>
      </c>
      <c r="D79" s="22">
        <v>20000</v>
      </c>
      <c r="E79" s="14">
        <v>20000</v>
      </c>
    </row>
    <row r="80" spans="1:28" ht="24.75" customHeight="1" x14ac:dyDescent="0.25">
      <c r="A80" s="36"/>
      <c r="B80" s="37">
        <v>613321</v>
      </c>
      <c r="C80" s="55" t="s">
        <v>99</v>
      </c>
      <c r="D80" s="22">
        <v>8000</v>
      </c>
      <c r="E80" s="14">
        <v>10000</v>
      </c>
    </row>
    <row r="81" spans="1:5" ht="20.25" customHeight="1" x14ac:dyDescent="0.25">
      <c r="A81" s="36"/>
      <c r="B81" s="37">
        <v>613323</v>
      </c>
      <c r="C81" s="55" t="s">
        <v>100</v>
      </c>
      <c r="D81" s="22">
        <v>3000</v>
      </c>
      <c r="E81" s="14">
        <v>4000</v>
      </c>
    </row>
    <row r="82" spans="1:5" ht="29.25" customHeight="1" x14ac:dyDescent="0.25">
      <c r="A82" s="42"/>
      <c r="B82" s="53">
        <v>613300</v>
      </c>
      <c r="C82" s="30" t="s">
        <v>23</v>
      </c>
      <c r="D82" s="26">
        <f>SUM(D76:D81)</f>
        <v>78500</v>
      </c>
      <c r="E82" s="27">
        <f>SUM(E76:E81)</f>
        <v>81500</v>
      </c>
    </row>
    <row r="83" spans="1:5" ht="21" customHeight="1" x14ac:dyDescent="0.25">
      <c r="A83" s="36"/>
      <c r="B83" s="37">
        <v>613412</v>
      </c>
      <c r="C83" s="55" t="s">
        <v>103</v>
      </c>
      <c r="D83" s="22">
        <v>15000</v>
      </c>
      <c r="E83" s="14">
        <v>15000</v>
      </c>
    </row>
    <row r="84" spans="1:5" ht="24.75" customHeight="1" x14ac:dyDescent="0.25">
      <c r="A84" s="36"/>
      <c r="B84" s="37">
        <v>613416</v>
      </c>
      <c r="C84" s="55" t="s">
        <v>104</v>
      </c>
      <c r="D84" s="22">
        <v>11500</v>
      </c>
      <c r="E84" s="14">
        <v>12000</v>
      </c>
    </row>
    <row r="85" spans="1:5" ht="22.5" customHeight="1" x14ac:dyDescent="0.25">
      <c r="A85" s="36"/>
      <c r="B85" s="37">
        <v>613417</v>
      </c>
      <c r="C85" s="55" t="s">
        <v>105</v>
      </c>
      <c r="D85" s="22">
        <v>26000</v>
      </c>
      <c r="E85" s="14">
        <v>25000</v>
      </c>
    </row>
    <row r="86" spans="1:5" ht="27" customHeight="1" x14ac:dyDescent="0.25">
      <c r="A86" s="36"/>
      <c r="B86" s="37">
        <v>613418</v>
      </c>
      <c r="C86" s="55" t="s">
        <v>106</v>
      </c>
      <c r="D86" s="22">
        <v>4000</v>
      </c>
      <c r="E86" s="14">
        <v>4000</v>
      </c>
    </row>
    <row r="87" spans="1:5" ht="21" customHeight="1" x14ac:dyDescent="0.25">
      <c r="A87" s="36"/>
      <c r="B87" s="37">
        <v>613423</v>
      </c>
      <c r="C87" s="55" t="s">
        <v>107</v>
      </c>
      <c r="D87" s="22">
        <v>80000</v>
      </c>
      <c r="E87" s="14">
        <v>100000</v>
      </c>
    </row>
    <row r="88" spans="1:5" ht="24" customHeight="1" x14ac:dyDescent="0.25">
      <c r="A88" s="36"/>
      <c r="B88" s="37">
        <v>613484</v>
      </c>
      <c r="C88" s="55" t="s">
        <v>108</v>
      </c>
      <c r="D88" s="22">
        <v>12000</v>
      </c>
      <c r="E88" s="14">
        <v>12000</v>
      </c>
    </row>
    <row r="89" spans="1:5" ht="21.75" customHeight="1" x14ac:dyDescent="0.25">
      <c r="A89" s="42"/>
      <c r="B89" s="53">
        <v>613400</v>
      </c>
      <c r="C89" s="30" t="s">
        <v>101</v>
      </c>
      <c r="D89" s="26">
        <f>SUM(D83:D88)</f>
        <v>148500</v>
      </c>
      <c r="E89" s="27">
        <f>SUM(E83:E88)</f>
        <v>168000</v>
      </c>
    </row>
    <row r="90" spans="1:5" ht="21.75" customHeight="1" x14ac:dyDescent="0.25">
      <c r="A90" s="36"/>
      <c r="B90" s="37">
        <v>613512</v>
      </c>
      <c r="C90" s="55" t="s">
        <v>109</v>
      </c>
      <c r="D90" s="22">
        <v>41000</v>
      </c>
      <c r="E90" s="14">
        <v>45000</v>
      </c>
    </row>
    <row r="91" spans="1:5" ht="22.5" customHeight="1" x14ac:dyDescent="0.25">
      <c r="A91" s="36"/>
      <c r="B91" s="37">
        <v>613523</v>
      </c>
      <c r="C91" s="55" t="s">
        <v>110</v>
      </c>
      <c r="D91" s="22">
        <v>7500</v>
      </c>
      <c r="E91" s="14">
        <v>7500</v>
      </c>
    </row>
    <row r="92" spans="1:5" ht="24.75" customHeight="1" x14ac:dyDescent="0.25">
      <c r="A92" s="42"/>
      <c r="B92" s="53">
        <v>613500</v>
      </c>
      <c r="C92" s="30" t="s">
        <v>24</v>
      </c>
      <c r="D92" s="26">
        <f>SUM(D90:D91)</f>
        <v>48500</v>
      </c>
      <c r="E92" s="27">
        <f>SUM(E90:E91)</f>
        <v>52500</v>
      </c>
    </row>
    <row r="93" spans="1:5" ht="24.75" customHeight="1" x14ac:dyDescent="0.25">
      <c r="A93" s="36"/>
      <c r="B93" s="37">
        <v>613611</v>
      </c>
      <c r="C93" s="36" t="s">
        <v>111</v>
      </c>
      <c r="D93" s="22">
        <v>365000</v>
      </c>
      <c r="E93" s="14">
        <v>365000</v>
      </c>
    </row>
    <row r="94" spans="1:5" ht="30.75" customHeight="1" x14ac:dyDescent="0.25">
      <c r="A94" s="42"/>
      <c r="B94" s="53">
        <v>613600</v>
      </c>
      <c r="C94" s="25" t="s">
        <v>25</v>
      </c>
      <c r="D94" s="26">
        <f>SUM(D93)</f>
        <v>365000</v>
      </c>
      <c r="E94" s="27">
        <f>SUM(E93)</f>
        <v>365000</v>
      </c>
    </row>
    <row r="95" spans="1:5" ht="25.5" customHeight="1" x14ac:dyDescent="0.25">
      <c r="A95" s="36"/>
      <c r="B95" s="37">
        <v>613722</v>
      </c>
      <c r="C95" s="36" t="s">
        <v>112</v>
      </c>
      <c r="D95" s="22">
        <v>60000</v>
      </c>
      <c r="E95" s="14">
        <v>60000</v>
      </c>
    </row>
    <row r="96" spans="1:5" ht="20.25" customHeight="1" x14ac:dyDescent="0.25">
      <c r="A96" s="36"/>
      <c r="B96" s="37">
        <v>613723</v>
      </c>
      <c r="C96" s="36" t="s">
        <v>113</v>
      </c>
      <c r="D96" s="22">
        <v>15000</v>
      </c>
      <c r="E96" s="14">
        <v>15000</v>
      </c>
    </row>
    <row r="97" spans="1:5" ht="18" customHeight="1" x14ac:dyDescent="0.25">
      <c r="A97" s="36"/>
      <c r="B97" s="37">
        <v>613727</v>
      </c>
      <c r="C97" s="36" t="s">
        <v>128</v>
      </c>
      <c r="D97" s="22">
        <v>5000</v>
      </c>
      <c r="E97" s="14">
        <v>5000</v>
      </c>
    </row>
    <row r="98" spans="1:5" ht="24" customHeight="1" x14ac:dyDescent="0.25">
      <c r="A98" s="42"/>
      <c r="B98" s="53">
        <v>613700</v>
      </c>
      <c r="C98" s="30" t="s">
        <v>26</v>
      </c>
      <c r="D98" s="26">
        <f>SUM(D95:D97)</f>
        <v>80000</v>
      </c>
      <c r="E98" s="27">
        <f>SUM(E95:E97)</f>
        <v>80000</v>
      </c>
    </row>
    <row r="99" spans="1:5" ht="21.75" customHeight="1" x14ac:dyDescent="0.25">
      <c r="A99" s="36"/>
      <c r="B99" s="37">
        <v>613813</v>
      </c>
      <c r="C99" s="36" t="s">
        <v>114</v>
      </c>
      <c r="D99" s="22">
        <v>18000</v>
      </c>
      <c r="E99" s="14">
        <v>20000</v>
      </c>
    </row>
    <row r="100" spans="1:5" ht="33.75" customHeight="1" x14ac:dyDescent="0.25">
      <c r="A100" s="36"/>
      <c r="B100" s="51">
        <v>613814</v>
      </c>
      <c r="C100" s="21" t="s">
        <v>115</v>
      </c>
      <c r="D100" s="22">
        <v>5000</v>
      </c>
      <c r="E100" s="14">
        <v>5000</v>
      </c>
    </row>
    <row r="101" spans="1:5" ht="26.25" customHeight="1" x14ac:dyDescent="0.25">
      <c r="A101" s="36"/>
      <c r="B101" s="37">
        <v>613822</v>
      </c>
      <c r="C101" s="21" t="s">
        <v>116</v>
      </c>
      <c r="D101" s="22">
        <v>5000</v>
      </c>
      <c r="E101" s="14">
        <v>5000</v>
      </c>
    </row>
    <row r="102" spans="1:5" ht="34.5" customHeight="1" x14ac:dyDescent="0.25">
      <c r="A102" s="42"/>
      <c r="B102" s="53">
        <v>613800</v>
      </c>
      <c r="C102" s="25" t="s">
        <v>27</v>
      </c>
      <c r="D102" s="26">
        <f>SUM(D99:D101)</f>
        <v>28000</v>
      </c>
      <c r="E102" s="27">
        <f>SUM(E99:E101)</f>
        <v>30000</v>
      </c>
    </row>
    <row r="103" spans="1:5" ht="27.75" customHeight="1" x14ac:dyDescent="0.25">
      <c r="A103" s="36"/>
      <c r="B103" s="37">
        <v>613914</v>
      </c>
      <c r="C103" s="36" t="s">
        <v>117</v>
      </c>
      <c r="D103" s="22">
        <v>30000</v>
      </c>
      <c r="E103" s="14">
        <v>30000</v>
      </c>
    </row>
    <row r="104" spans="1:5" ht="23.25" customHeight="1" x14ac:dyDescent="0.25">
      <c r="A104" s="36"/>
      <c r="B104" s="37">
        <v>613916</v>
      </c>
      <c r="C104" s="36" t="s">
        <v>131</v>
      </c>
      <c r="D104" s="22">
        <v>7000</v>
      </c>
      <c r="E104" s="14">
        <v>10000</v>
      </c>
    </row>
    <row r="105" spans="1:5" ht="25.5" customHeight="1" x14ac:dyDescent="0.25">
      <c r="A105" s="36"/>
      <c r="B105" s="37">
        <v>613920</v>
      </c>
      <c r="C105" s="36" t="s">
        <v>171</v>
      </c>
      <c r="D105" s="22">
        <v>5000</v>
      </c>
      <c r="E105" s="14">
        <v>5000</v>
      </c>
    </row>
    <row r="106" spans="1:5" ht="24" customHeight="1" x14ac:dyDescent="0.25">
      <c r="A106" s="36"/>
      <c r="B106" s="37">
        <v>613930</v>
      </c>
      <c r="C106" s="36" t="s">
        <v>118</v>
      </c>
      <c r="D106" s="22">
        <v>20000</v>
      </c>
      <c r="E106" s="14">
        <v>50000</v>
      </c>
    </row>
    <row r="107" spans="1:5" ht="33.75" customHeight="1" x14ac:dyDescent="0.25">
      <c r="A107" s="36"/>
      <c r="B107" s="37">
        <v>613940</v>
      </c>
      <c r="C107" s="57" t="s">
        <v>119</v>
      </c>
      <c r="D107" s="22">
        <v>21000</v>
      </c>
      <c r="E107" s="14">
        <v>21000</v>
      </c>
    </row>
    <row r="108" spans="1:5" ht="48.75" customHeight="1" x14ac:dyDescent="0.25">
      <c r="A108" s="36"/>
      <c r="B108" s="51">
        <v>613970</v>
      </c>
      <c r="C108" s="21" t="s">
        <v>120</v>
      </c>
      <c r="D108" s="22">
        <v>100000</v>
      </c>
      <c r="E108" s="14">
        <v>120000</v>
      </c>
    </row>
    <row r="109" spans="1:5" ht="49.5" customHeight="1" x14ac:dyDescent="0.25">
      <c r="A109" s="36"/>
      <c r="B109" s="51">
        <v>613980</v>
      </c>
      <c r="C109" s="21" t="s">
        <v>172</v>
      </c>
      <c r="D109" s="22">
        <v>25000</v>
      </c>
      <c r="E109" s="14">
        <v>30000</v>
      </c>
    </row>
    <row r="110" spans="1:5" ht="30" customHeight="1" x14ac:dyDescent="0.25">
      <c r="A110" s="36"/>
      <c r="B110" s="51">
        <v>613990</v>
      </c>
      <c r="C110" s="21" t="s">
        <v>173</v>
      </c>
      <c r="D110" s="22">
        <v>35000</v>
      </c>
      <c r="E110" s="14">
        <v>40000</v>
      </c>
    </row>
    <row r="111" spans="1:5" ht="24" customHeight="1" x14ac:dyDescent="0.25">
      <c r="A111" s="42"/>
      <c r="B111" s="53">
        <v>613900</v>
      </c>
      <c r="C111" s="30" t="s">
        <v>28</v>
      </c>
      <c r="D111" s="26">
        <f>SUM(D103:D110)</f>
        <v>243000</v>
      </c>
      <c r="E111" s="27">
        <f>E103+E104+E105+E106+E107+E108+E109+E110</f>
        <v>306000</v>
      </c>
    </row>
    <row r="112" spans="1:5" ht="26.25" customHeight="1" x14ac:dyDescent="0.25">
      <c r="A112" s="36"/>
      <c r="B112" s="36">
        <v>614234</v>
      </c>
      <c r="C112" s="36" t="s">
        <v>30</v>
      </c>
      <c r="D112" s="22">
        <v>18000</v>
      </c>
      <c r="E112" s="14">
        <v>15000</v>
      </c>
    </row>
    <row r="113" spans="1:7" ht="31.5" x14ac:dyDescent="0.25">
      <c r="A113" s="58"/>
      <c r="B113" s="59">
        <v>614819</v>
      </c>
      <c r="C113" s="60" t="s">
        <v>176</v>
      </c>
      <c r="D113" s="61">
        <f>D114-D112</f>
        <v>8877250</v>
      </c>
      <c r="E113" s="62">
        <f>E114-E112</f>
        <v>7905600</v>
      </c>
    </row>
    <row r="114" spans="1:7" ht="27.75" customHeight="1" x14ac:dyDescent="0.25">
      <c r="A114" s="42"/>
      <c r="B114" s="43">
        <v>614000</v>
      </c>
      <c r="C114" s="30" t="s">
        <v>29</v>
      </c>
      <c r="D114" s="26">
        <v>8895250</v>
      </c>
      <c r="E114" s="41">
        <v>7920600</v>
      </c>
    </row>
    <row r="115" spans="1:7" ht="31.5" customHeight="1" x14ac:dyDescent="0.25">
      <c r="A115" s="36"/>
      <c r="B115" s="39"/>
      <c r="C115" s="38"/>
      <c r="D115" s="63"/>
      <c r="E115" s="14"/>
    </row>
    <row r="116" spans="1:7" ht="24" customHeight="1" x14ac:dyDescent="0.25">
      <c r="A116" s="124" t="s">
        <v>177</v>
      </c>
      <c r="B116" s="125"/>
      <c r="C116" s="125"/>
      <c r="D116" s="125"/>
      <c r="E116" s="126"/>
    </row>
    <row r="117" spans="1:7" ht="27.75" customHeight="1" x14ac:dyDescent="0.25">
      <c r="A117" s="64" t="s">
        <v>34</v>
      </c>
      <c r="B117" s="23" t="s">
        <v>124</v>
      </c>
      <c r="C117" s="23" t="s">
        <v>127</v>
      </c>
      <c r="D117" s="65" t="s">
        <v>254</v>
      </c>
      <c r="E117" s="65" t="s">
        <v>126</v>
      </c>
    </row>
    <row r="118" spans="1:7" ht="28.5" customHeight="1" x14ac:dyDescent="0.25">
      <c r="A118" s="36"/>
      <c r="B118" s="39">
        <v>614819</v>
      </c>
      <c r="C118" s="66" t="s">
        <v>178</v>
      </c>
      <c r="D118" s="67">
        <f>D119+D120</f>
        <v>8877250</v>
      </c>
      <c r="E118" s="41">
        <f>E119+E120</f>
        <v>7905600</v>
      </c>
      <c r="F118" s="32"/>
    </row>
    <row r="119" spans="1:7" ht="30.75" customHeight="1" x14ac:dyDescent="0.25">
      <c r="A119" s="68" t="s">
        <v>35</v>
      </c>
      <c r="B119" s="55">
        <v>6148191</v>
      </c>
      <c r="C119" s="21" t="s">
        <v>41</v>
      </c>
      <c r="D119" s="63">
        <v>1203750</v>
      </c>
      <c r="E119" s="14">
        <f>E122</f>
        <v>862000</v>
      </c>
    </row>
    <row r="120" spans="1:7" ht="31.5" customHeight="1" x14ac:dyDescent="0.25">
      <c r="A120" s="20" t="s">
        <v>36</v>
      </c>
      <c r="B120" s="21">
        <v>6148192</v>
      </c>
      <c r="C120" s="21" t="s">
        <v>42</v>
      </c>
      <c r="D120" s="63">
        <v>7673500</v>
      </c>
      <c r="E120" s="14">
        <f>E149</f>
        <v>7043600</v>
      </c>
      <c r="F120" s="32"/>
    </row>
    <row r="121" spans="1:7" ht="22.5" customHeight="1" x14ac:dyDescent="0.25">
      <c r="A121" s="44"/>
      <c r="B121" s="44"/>
      <c r="C121" s="35" t="s">
        <v>253</v>
      </c>
      <c r="D121" s="69">
        <f>D119+D120</f>
        <v>8877250</v>
      </c>
      <c r="E121" s="46">
        <f>E118</f>
        <v>7905600</v>
      </c>
    </row>
    <row r="122" spans="1:7" ht="33" customHeight="1" x14ac:dyDescent="0.25">
      <c r="A122" s="35" t="s">
        <v>35</v>
      </c>
      <c r="B122" s="70">
        <v>6148191</v>
      </c>
      <c r="C122" s="115" t="s">
        <v>41</v>
      </c>
      <c r="D122" s="116"/>
      <c r="E122" s="46">
        <f>E123+E128+E134+E137+E138+E144+E148</f>
        <v>862000</v>
      </c>
      <c r="F122" s="71"/>
      <c r="G122" s="71"/>
    </row>
    <row r="123" spans="1:7" ht="17.25" customHeight="1" x14ac:dyDescent="0.25">
      <c r="A123" s="38" t="s">
        <v>37</v>
      </c>
      <c r="B123" s="72">
        <v>61481911</v>
      </c>
      <c r="C123" s="107" t="s">
        <v>43</v>
      </c>
      <c r="D123" s="108"/>
      <c r="E123" s="41">
        <f>E124+E126+E125+E127</f>
        <v>175000</v>
      </c>
    </row>
    <row r="124" spans="1:7" ht="18" customHeight="1" x14ac:dyDescent="0.25">
      <c r="A124" s="36" t="s">
        <v>180</v>
      </c>
      <c r="B124" s="72"/>
      <c r="C124" s="131" t="s">
        <v>206</v>
      </c>
      <c r="D124" s="132"/>
      <c r="E124" s="14">
        <v>30000</v>
      </c>
    </row>
    <row r="125" spans="1:7" ht="15.75" customHeight="1" x14ac:dyDescent="0.25">
      <c r="A125" s="36" t="s">
        <v>181</v>
      </c>
      <c r="B125" s="72"/>
      <c r="C125" s="105" t="s">
        <v>201</v>
      </c>
      <c r="D125" s="106"/>
      <c r="E125" s="14">
        <v>30000</v>
      </c>
    </row>
    <row r="126" spans="1:7" ht="18" customHeight="1" x14ac:dyDescent="0.25">
      <c r="A126" s="73" t="s">
        <v>232</v>
      </c>
      <c r="B126" s="72"/>
      <c r="C126" s="131" t="s">
        <v>179</v>
      </c>
      <c r="D126" s="132"/>
      <c r="E126" s="14">
        <v>15000</v>
      </c>
    </row>
    <row r="127" spans="1:7" ht="20.25" customHeight="1" x14ac:dyDescent="0.25">
      <c r="A127" s="73" t="s">
        <v>245</v>
      </c>
      <c r="B127" s="72"/>
      <c r="C127" s="131" t="s">
        <v>244</v>
      </c>
      <c r="D127" s="132"/>
      <c r="E127" s="14">
        <v>100000</v>
      </c>
    </row>
    <row r="128" spans="1:7" ht="13.5" customHeight="1" x14ac:dyDescent="0.25">
      <c r="A128" s="38" t="s">
        <v>38</v>
      </c>
      <c r="B128" s="72">
        <v>61481912</v>
      </c>
      <c r="C128" s="111" t="s">
        <v>44</v>
      </c>
      <c r="D128" s="112"/>
      <c r="E128" s="41">
        <f>E129+E130+E131+E132+E133</f>
        <v>382000</v>
      </c>
    </row>
    <row r="129" spans="1:10" ht="18" customHeight="1" x14ac:dyDescent="0.25">
      <c r="A129" s="36" t="s">
        <v>186</v>
      </c>
      <c r="B129" s="72"/>
      <c r="C129" s="105" t="s">
        <v>182</v>
      </c>
      <c r="D129" s="106"/>
      <c r="E129" s="14">
        <v>290000</v>
      </c>
    </row>
    <row r="130" spans="1:10" ht="16.5" customHeight="1" x14ac:dyDescent="0.25">
      <c r="A130" s="73" t="s">
        <v>295</v>
      </c>
      <c r="B130" s="72"/>
      <c r="C130" s="105" t="s">
        <v>183</v>
      </c>
      <c r="D130" s="106"/>
      <c r="E130" s="14">
        <v>20000</v>
      </c>
    </row>
    <row r="131" spans="1:10" ht="16.5" customHeight="1" x14ac:dyDescent="0.25">
      <c r="A131" s="73" t="s">
        <v>187</v>
      </c>
      <c r="B131" s="72"/>
      <c r="C131" s="105" t="s">
        <v>275</v>
      </c>
      <c r="D131" s="106"/>
      <c r="E131" s="14">
        <v>7000</v>
      </c>
    </row>
    <row r="132" spans="1:10" ht="16.5" customHeight="1" x14ac:dyDescent="0.25">
      <c r="A132" s="36" t="s">
        <v>188</v>
      </c>
      <c r="B132" s="72"/>
      <c r="C132" s="105" t="s">
        <v>184</v>
      </c>
      <c r="D132" s="106"/>
      <c r="E132" s="14">
        <v>5000</v>
      </c>
    </row>
    <row r="133" spans="1:10" ht="17.25" customHeight="1" x14ac:dyDescent="0.25">
      <c r="A133" s="36" t="s">
        <v>296</v>
      </c>
      <c r="B133" s="72"/>
      <c r="C133" s="105" t="s">
        <v>185</v>
      </c>
      <c r="D133" s="106"/>
      <c r="E133" s="14">
        <v>60000</v>
      </c>
    </row>
    <row r="134" spans="1:10" x14ac:dyDescent="0.25">
      <c r="A134" s="38" t="s">
        <v>39</v>
      </c>
      <c r="B134" s="72">
        <v>61481913</v>
      </c>
      <c r="C134" s="111" t="s">
        <v>45</v>
      </c>
      <c r="D134" s="112"/>
      <c r="E134" s="41">
        <f>E135+E136</f>
        <v>100000</v>
      </c>
    </row>
    <row r="135" spans="1:10" ht="18" customHeight="1" x14ac:dyDescent="0.25">
      <c r="A135" s="36" t="s">
        <v>132</v>
      </c>
      <c r="B135" s="36"/>
      <c r="C135" s="105" t="s">
        <v>133</v>
      </c>
      <c r="D135" s="106"/>
      <c r="E135" s="14">
        <v>80000</v>
      </c>
    </row>
    <row r="136" spans="1:10" ht="30" customHeight="1" x14ac:dyDescent="0.25">
      <c r="A136" s="36" t="s">
        <v>189</v>
      </c>
      <c r="B136" s="72"/>
      <c r="C136" s="105" t="s">
        <v>205</v>
      </c>
      <c r="D136" s="106"/>
      <c r="E136" s="14">
        <v>20000</v>
      </c>
    </row>
    <row r="137" spans="1:10" ht="17.25" customHeight="1" x14ac:dyDescent="0.25">
      <c r="A137" s="38" t="s">
        <v>40</v>
      </c>
      <c r="B137" s="72">
        <v>61481915</v>
      </c>
      <c r="C137" s="111" t="s">
        <v>46</v>
      </c>
      <c r="D137" s="112"/>
      <c r="E137" s="41">
        <v>10000</v>
      </c>
    </row>
    <row r="138" spans="1:10" ht="17.25" customHeight="1" x14ac:dyDescent="0.25">
      <c r="A138" s="38" t="s">
        <v>247</v>
      </c>
      <c r="B138" s="72">
        <v>61481916</v>
      </c>
      <c r="C138" s="111" t="s">
        <v>47</v>
      </c>
      <c r="D138" s="112"/>
      <c r="E138" s="41">
        <f>E139+E140+E141+E142+E143</f>
        <v>95000</v>
      </c>
    </row>
    <row r="139" spans="1:10" ht="18.75" customHeight="1" x14ac:dyDescent="0.25">
      <c r="A139" s="36" t="s">
        <v>262</v>
      </c>
      <c r="B139" s="36"/>
      <c r="C139" s="105" t="s">
        <v>135</v>
      </c>
      <c r="D139" s="106"/>
      <c r="E139" s="14">
        <v>25000</v>
      </c>
    </row>
    <row r="140" spans="1:10" ht="16.5" customHeight="1" x14ac:dyDescent="0.25">
      <c r="A140" s="36" t="s">
        <v>263</v>
      </c>
      <c r="B140" s="36"/>
      <c r="C140" s="105" t="s">
        <v>137</v>
      </c>
      <c r="D140" s="106"/>
      <c r="E140" s="14">
        <v>5000</v>
      </c>
    </row>
    <row r="141" spans="1:10" ht="16.5" customHeight="1" x14ac:dyDescent="0.25">
      <c r="A141" s="36" t="s">
        <v>264</v>
      </c>
      <c r="B141" s="36"/>
      <c r="C141" s="105" t="s">
        <v>246</v>
      </c>
      <c r="D141" s="106"/>
      <c r="E141" s="14">
        <v>15000</v>
      </c>
      <c r="J141" s="28"/>
    </row>
    <row r="142" spans="1:10" ht="15.75" customHeight="1" x14ac:dyDescent="0.25">
      <c r="A142" s="36" t="s">
        <v>265</v>
      </c>
      <c r="B142" s="36"/>
      <c r="C142" s="105" t="s">
        <v>139</v>
      </c>
      <c r="D142" s="106"/>
      <c r="E142" s="14">
        <v>35000</v>
      </c>
    </row>
    <row r="143" spans="1:10" ht="16.5" customHeight="1" x14ac:dyDescent="0.25">
      <c r="A143" s="36" t="s">
        <v>266</v>
      </c>
      <c r="B143" s="36"/>
      <c r="C143" s="105" t="s">
        <v>140</v>
      </c>
      <c r="D143" s="106"/>
      <c r="E143" s="14">
        <v>15000</v>
      </c>
    </row>
    <row r="144" spans="1:10" ht="20.25" customHeight="1" x14ac:dyDescent="0.25">
      <c r="A144" s="74" t="s">
        <v>248</v>
      </c>
      <c r="B144" s="72">
        <v>61481917</v>
      </c>
      <c r="C144" s="135" t="s">
        <v>274</v>
      </c>
      <c r="D144" s="136"/>
      <c r="E144" s="41">
        <f>E145+E146+E147</f>
        <v>80000</v>
      </c>
    </row>
    <row r="145" spans="1:5" ht="16.5" customHeight="1" x14ac:dyDescent="0.25">
      <c r="A145" s="36" t="s">
        <v>134</v>
      </c>
      <c r="B145" s="36"/>
      <c r="C145" s="105" t="s">
        <v>141</v>
      </c>
      <c r="D145" s="106"/>
      <c r="E145" s="14">
        <v>40000</v>
      </c>
    </row>
    <row r="146" spans="1:5" ht="15.75" customHeight="1" x14ac:dyDescent="0.25">
      <c r="A146" s="36" t="s">
        <v>136</v>
      </c>
      <c r="B146" s="36"/>
      <c r="C146" s="105" t="s">
        <v>142</v>
      </c>
      <c r="D146" s="106"/>
      <c r="E146" s="14">
        <v>20000</v>
      </c>
    </row>
    <row r="147" spans="1:5" ht="15.75" customHeight="1" x14ac:dyDescent="0.25">
      <c r="A147" s="36" t="s">
        <v>138</v>
      </c>
      <c r="B147" s="36"/>
      <c r="C147" s="105" t="s">
        <v>227</v>
      </c>
      <c r="D147" s="106"/>
      <c r="E147" s="14">
        <v>20000</v>
      </c>
    </row>
    <row r="148" spans="1:5" ht="18" customHeight="1" x14ac:dyDescent="0.25">
      <c r="A148" s="38" t="s">
        <v>249</v>
      </c>
      <c r="B148" s="72">
        <v>61481918</v>
      </c>
      <c r="C148" s="111" t="s">
        <v>48</v>
      </c>
      <c r="D148" s="112"/>
      <c r="E148" s="41">
        <v>20000</v>
      </c>
    </row>
    <row r="149" spans="1:5" ht="20.25" customHeight="1" x14ac:dyDescent="0.25">
      <c r="A149" s="75" t="s">
        <v>36</v>
      </c>
      <c r="B149" s="10">
        <v>6148192</v>
      </c>
      <c r="C149" s="115" t="s">
        <v>42</v>
      </c>
      <c r="D149" s="116"/>
      <c r="E149" s="76">
        <f>E150+E170+E203</f>
        <v>7043600</v>
      </c>
    </row>
    <row r="150" spans="1:5" ht="20.25" customHeight="1" x14ac:dyDescent="0.25">
      <c r="A150" s="38" t="s">
        <v>50</v>
      </c>
      <c r="B150" s="72">
        <v>61481921</v>
      </c>
      <c r="C150" s="107" t="s">
        <v>52</v>
      </c>
      <c r="D150" s="108"/>
      <c r="E150" s="41">
        <f>E151+E161</f>
        <v>2902000</v>
      </c>
    </row>
    <row r="151" spans="1:5" ht="16.5" customHeight="1" x14ac:dyDescent="0.25">
      <c r="A151" s="38" t="s">
        <v>145</v>
      </c>
      <c r="B151" s="36"/>
      <c r="C151" s="107" t="s">
        <v>146</v>
      </c>
      <c r="D151" s="108"/>
      <c r="E151" s="41">
        <f>SUM(E152:E160)</f>
        <v>1892000</v>
      </c>
    </row>
    <row r="152" spans="1:5" ht="17.25" customHeight="1" x14ac:dyDescent="0.25">
      <c r="A152" s="36" t="s">
        <v>147</v>
      </c>
      <c r="B152" s="36"/>
      <c r="C152" s="105" t="s">
        <v>148</v>
      </c>
      <c r="D152" s="106"/>
      <c r="E152" s="14">
        <v>400000</v>
      </c>
    </row>
    <row r="153" spans="1:5" ht="18.75" customHeight="1" x14ac:dyDescent="0.25">
      <c r="A153" s="36" t="s">
        <v>149</v>
      </c>
      <c r="B153" s="36"/>
      <c r="C153" s="105" t="s">
        <v>150</v>
      </c>
      <c r="D153" s="106"/>
      <c r="E153" s="14">
        <v>687000</v>
      </c>
    </row>
    <row r="154" spans="1:5" ht="31.5" customHeight="1" x14ac:dyDescent="0.25">
      <c r="A154" s="36" t="s">
        <v>151</v>
      </c>
      <c r="B154" s="36"/>
      <c r="C154" s="105" t="s">
        <v>152</v>
      </c>
      <c r="D154" s="106"/>
      <c r="E154" s="14">
        <v>63000</v>
      </c>
    </row>
    <row r="155" spans="1:5" ht="18" customHeight="1" x14ac:dyDescent="0.25">
      <c r="A155" s="36" t="s">
        <v>153</v>
      </c>
      <c r="B155" s="36"/>
      <c r="C155" s="105" t="s">
        <v>154</v>
      </c>
      <c r="D155" s="106"/>
      <c r="E155" s="14">
        <v>25000</v>
      </c>
    </row>
    <row r="156" spans="1:5" ht="15.75" customHeight="1" x14ac:dyDescent="0.25">
      <c r="A156" s="36" t="s">
        <v>155</v>
      </c>
      <c r="B156" s="36"/>
      <c r="C156" s="105" t="s">
        <v>156</v>
      </c>
      <c r="D156" s="106"/>
      <c r="E156" s="14">
        <v>17000</v>
      </c>
    </row>
    <row r="157" spans="1:5" ht="17.25" customHeight="1" x14ac:dyDescent="0.25">
      <c r="A157" s="36" t="s">
        <v>157</v>
      </c>
      <c r="B157" s="36"/>
      <c r="C157" s="105" t="s">
        <v>158</v>
      </c>
      <c r="D157" s="106"/>
      <c r="E157" s="14">
        <v>100000</v>
      </c>
    </row>
    <row r="158" spans="1:5" ht="18.75" customHeight="1" x14ac:dyDescent="0.25">
      <c r="A158" s="36" t="s">
        <v>159</v>
      </c>
      <c r="B158" s="36"/>
      <c r="C158" s="133" t="s">
        <v>160</v>
      </c>
      <c r="D158" s="134"/>
      <c r="E158" s="14">
        <v>100000</v>
      </c>
    </row>
    <row r="159" spans="1:5" ht="32.25" customHeight="1" x14ac:dyDescent="0.25">
      <c r="A159" s="36" t="s">
        <v>161</v>
      </c>
      <c r="B159" s="36"/>
      <c r="C159" s="133" t="s">
        <v>162</v>
      </c>
      <c r="D159" s="134"/>
      <c r="E159" s="14">
        <v>300000</v>
      </c>
    </row>
    <row r="160" spans="1:5" ht="18" customHeight="1" x14ac:dyDescent="0.25">
      <c r="A160" s="36" t="s">
        <v>163</v>
      </c>
      <c r="B160" s="36"/>
      <c r="C160" s="105" t="s">
        <v>164</v>
      </c>
      <c r="D160" s="106"/>
      <c r="E160" s="14">
        <v>200000</v>
      </c>
    </row>
    <row r="161" spans="1:5" ht="20.25" customHeight="1" x14ac:dyDescent="0.25">
      <c r="A161" s="38" t="s">
        <v>51</v>
      </c>
      <c r="B161" s="36"/>
      <c r="C161" s="107" t="s">
        <v>165</v>
      </c>
      <c r="D161" s="108"/>
      <c r="E161" s="41">
        <f>E162+E163+E164+E165+E166+E167+E168+E169</f>
        <v>1010000</v>
      </c>
    </row>
    <row r="162" spans="1:5" ht="20.25" customHeight="1" x14ac:dyDescent="0.25">
      <c r="A162" s="36" t="s">
        <v>193</v>
      </c>
      <c r="B162" s="36"/>
      <c r="C162" s="105" t="s">
        <v>282</v>
      </c>
      <c r="D162" s="106"/>
      <c r="E162" s="14">
        <v>60000</v>
      </c>
    </row>
    <row r="163" spans="1:5" ht="16.5" customHeight="1" x14ac:dyDescent="0.25">
      <c r="A163" s="36" t="s">
        <v>194</v>
      </c>
      <c r="B163" s="36"/>
      <c r="C163" s="105" t="s">
        <v>190</v>
      </c>
      <c r="D163" s="106"/>
      <c r="E163" s="14">
        <v>30000</v>
      </c>
    </row>
    <row r="164" spans="1:5" ht="19.5" customHeight="1" x14ac:dyDescent="0.25">
      <c r="A164" s="36" t="s">
        <v>195</v>
      </c>
      <c r="B164" s="36"/>
      <c r="C164" s="105" t="s">
        <v>191</v>
      </c>
      <c r="D164" s="106"/>
      <c r="E164" s="14">
        <v>20000</v>
      </c>
    </row>
    <row r="165" spans="1:5" ht="33" customHeight="1" x14ac:dyDescent="0.25">
      <c r="A165" s="36" t="s">
        <v>196</v>
      </c>
      <c r="B165" s="36"/>
      <c r="C165" s="105" t="s">
        <v>207</v>
      </c>
      <c r="D165" s="106"/>
      <c r="E165" s="14">
        <v>300000</v>
      </c>
    </row>
    <row r="166" spans="1:5" ht="20.25" customHeight="1" x14ac:dyDescent="0.25">
      <c r="A166" s="36" t="s">
        <v>197</v>
      </c>
      <c r="B166" s="36"/>
      <c r="C166" s="105" t="s">
        <v>208</v>
      </c>
      <c r="D166" s="106"/>
      <c r="E166" s="14">
        <v>100000</v>
      </c>
    </row>
    <row r="167" spans="1:5" ht="18.75" customHeight="1" x14ac:dyDescent="0.25">
      <c r="A167" s="36" t="s">
        <v>198</v>
      </c>
      <c r="B167" s="36"/>
      <c r="C167" s="105" t="s">
        <v>252</v>
      </c>
      <c r="D167" s="106"/>
      <c r="E167" s="14">
        <v>100000</v>
      </c>
    </row>
    <row r="168" spans="1:5" ht="18.75" customHeight="1" x14ac:dyDescent="0.25">
      <c r="A168" s="36" t="s">
        <v>199</v>
      </c>
      <c r="B168" s="36"/>
      <c r="C168" s="105" t="s">
        <v>228</v>
      </c>
      <c r="D168" s="106"/>
      <c r="E168" s="14">
        <v>100000</v>
      </c>
    </row>
    <row r="169" spans="1:5" ht="18" customHeight="1" x14ac:dyDescent="0.25">
      <c r="A169" s="36" t="s">
        <v>200</v>
      </c>
      <c r="B169" s="36"/>
      <c r="C169" s="105" t="s">
        <v>192</v>
      </c>
      <c r="D169" s="106"/>
      <c r="E169" s="14">
        <v>300000</v>
      </c>
    </row>
    <row r="170" spans="1:5" ht="33" customHeight="1" x14ac:dyDescent="0.25">
      <c r="A170" s="38" t="s">
        <v>53</v>
      </c>
      <c r="B170" s="12">
        <v>61481922</v>
      </c>
      <c r="C170" s="109" t="s">
        <v>54</v>
      </c>
      <c r="D170" s="110"/>
      <c r="E170" s="41">
        <f>E171+E180</f>
        <v>3911600</v>
      </c>
    </row>
    <row r="171" spans="1:5" ht="19.5" customHeight="1" x14ac:dyDescent="0.25">
      <c r="A171" s="38" t="s">
        <v>55</v>
      </c>
      <c r="B171" s="72">
        <v>614819221</v>
      </c>
      <c r="C171" s="111" t="s">
        <v>57</v>
      </c>
      <c r="D171" s="112"/>
      <c r="E171" s="41">
        <f>E172+E173+E174+E175+E176+E177+E178+E179</f>
        <v>290000</v>
      </c>
    </row>
    <row r="172" spans="1:5" ht="18.75" customHeight="1" x14ac:dyDescent="0.25">
      <c r="A172" s="77" t="s">
        <v>237</v>
      </c>
      <c r="B172" s="68"/>
      <c r="C172" s="105" t="s">
        <v>209</v>
      </c>
      <c r="D172" s="106"/>
      <c r="E172" s="14">
        <v>40000</v>
      </c>
    </row>
    <row r="173" spans="1:5" ht="32.25" customHeight="1" x14ac:dyDescent="0.25">
      <c r="A173" s="77" t="s">
        <v>238</v>
      </c>
      <c r="B173" s="68"/>
      <c r="C173" s="101" t="s">
        <v>235</v>
      </c>
      <c r="D173" s="102"/>
      <c r="E173" s="78">
        <v>50000</v>
      </c>
    </row>
    <row r="174" spans="1:5" ht="33" customHeight="1" x14ac:dyDescent="0.25">
      <c r="A174" s="77" t="s">
        <v>203</v>
      </c>
      <c r="B174" s="68"/>
      <c r="C174" s="101" t="s">
        <v>234</v>
      </c>
      <c r="D174" s="102"/>
      <c r="E174" s="78">
        <v>30000</v>
      </c>
    </row>
    <row r="175" spans="1:5" ht="19.5" customHeight="1" x14ac:dyDescent="0.25">
      <c r="A175" s="77" t="s">
        <v>239</v>
      </c>
      <c r="B175" s="68"/>
      <c r="C175" s="101" t="s">
        <v>233</v>
      </c>
      <c r="D175" s="102"/>
      <c r="E175" s="78">
        <v>20000</v>
      </c>
    </row>
    <row r="176" spans="1:5" ht="33" customHeight="1" x14ac:dyDescent="0.25">
      <c r="A176" s="77" t="s">
        <v>240</v>
      </c>
      <c r="B176" s="68"/>
      <c r="C176" s="103" t="s">
        <v>236</v>
      </c>
      <c r="D176" s="104"/>
      <c r="E176" s="78">
        <v>25000</v>
      </c>
    </row>
    <row r="177" spans="1:5" ht="32.25" customHeight="1" x14ac:dyDescent="0.25">
      <c r="A177" s="77" t="s">
        <v>241</v>
      </c>
      <c r="B177" s="68"/>
      <c r="C177" s="103" t="s">
        <v>251</v>
      </c>
      <c r="D177" s="104"/>
      <c r="E177" s="78">
        <v>20000</v>
      </c>
    </row>
    <row r="178" spans="1:5" ht="18" customHeight="1" x14ac:dyDescent="0.25">
      <c r="A178" s="77" t="s">
        <v>242</v>
      </c>
      <c r="B178" s="68"/>
      <c r="C178" s="103" t="s">
        <v>229</v>
      </c>
      <c r="D178" s="104"/>
      <c r="E178" s="78">
        <v>25000</v>
      </c>
    </row>
    <row r="179" spans="1:5" ht="19.5" customHeight="1" x14ac:dyDescent="0.25">
      <c r="A179" s="77" t="s">
        <v>243</v>
      </c>
      <c r="B179" s="68"/>
      <c r="C179" s="103" t="s">
        <v>226</v>
      </c>
      <c r="D179" s="104"/>
      <c r="E179" s="78">
        <v>80000</v>
      </c>
    </row>
    <row r="180" spans="1:5" ht="21" customHeight="1" x14ac:dyDescent="0.25">
      <c r="A180" s="38" t="s">
        <v>56</v>
      </c>
      <c r="B180" s="79">
        <v>614819222</v>
      </c>
      <c r="C180" s="111" t="s">
        <v>58</v>
      </c>
      <c r="D180" s="112"/>
      <c r="E180" s="80">
        <f>E181+E182+E183+E184+E185+E186+E187+E188+E189+E190+E191+E192+E193+E194+E195+E196+E197+E198+E199+E200+E201+E202</f>
        <v>3621600</v>
      </c>
    </row>
    <row r="181" spans="1:5" ht="15.75" customHeight="1" x14ac:dyDescent="0.25">
      <c r="A181" s="77" t="s">
        <v>204</v>
      </c>
      <c r="B181" s="68"/>
      <c r="C181" s="105" t="s">
        <v>230</v>
      </c>
      <c r="D181" s="106"/>
      <c r="E181" s="14">
        <v>90000</v>
      </c>
    </row>
    <row r="182" spans="1:5" ht="33.75" customHeight="1" x14ac:dyDescent="0.25">
      <c r="A182" s="77" t="s">
        <v>210</v>
      </c>
      <c r="B182" s="68"/>
      <c r="C182" s="101" t="s">
        <v>298</v>
      </c>
      <c r="D182" s="102"/>
      <c r="E182" s="78">
        <v>400000</v>
      </c>
    </row>
    <row r="183" spans="1:5" ht="18" customHeight="1" x14ac:dyDescent="0.25">
      <c r="A183" s="77" t="s">
        <v>211</v>
      </c>
      <c r="B183" s="68"/>
      <c r="C183" s="101" t="s">
        <v>299</v>
      </c>
      <c r="D183" s="102"/>
      <c r="E183" s="78">
        <v>400000</v>
      </c>
    </row>
    <row r="184" spans="1:5" ht="17.25" customHeight="1" x14ac:dyDescent="0.25">
      <c r="A184" s="77" t="s">
        <v>212</v>
      </c>
      <c r="B184" s="68"/>
      <c r="C184" s="101" t="s">
        <v>300</v>
      </c>
      <c r="D184" s="102"/>
      <c r="E184" s="78">
        <v>100000</v>
      </c>
    </row>
    <row r="185" spans="1:5" ht="18" customHeight="1" x14ac:dyDescent="0.25">
      <c r="A185" s="77" t="s">
        <v>213</v>
      </c>
      <c r="B185" s="68"/>
      <c r="C185" s="101" t="s">
        <v>283</v>
      </c>
      <c r="D185" s="102"/>
      <c r="E185" s="78">
        <v>300000</v>
      </c>
    </row>
    <row r="186" spans="1:5" ht="33" customHeight="1" x14ac:dyDescent="0.25">
      <c r="A186" s="77" t="s">
        <v>214</v>
      </c>
      <c r="B186" s="68"/>
      <c r="C186" s="101" t="s">
        <v>301</v>
      </c>
      <c r="D186" s="102"/>
      <c r="E186" s="78">
        <v>200000</v>
      </c>
    </row>
    <row r="187" spans="1:5" ht="33" customHeight="1" x14ac:dyDescent="0.25">
      <c r="A187" s="77" t="s">
        <v>215</v>
      </c>
      <c r="B187" s="68"/>
      <c r="C187" s="101" t="s">
        <v>302</v>
      </c>
      <c r="D187" s="102"/>
      <c r="E187" s="78">
        <v>90000</v>
      </c>
    </row>
    <row r="188" spans="1:5" ht="34.5" customHeight="1" x14ac:dyDescent="0.25">
      <c r="A188" s="77" t="s">
        <v>216</v>
      </c>
      <c r="B188" s="68"/>
      <c r="C188" s="101" t="s">
        <v>303</v>
      </c>
      <c r="D188" s="102"/>
      <c r="E188" s="78">
        <v>90000</v>
      </c>
    </row>
    <row r="189" spans="1:5" ht="33.75" customHeight="1" x14ac:dyDescent="0.25">
      <c r="A189" s="77" t="s">
        <v>217</v>
      </c>
      <c r="B189" s="68"/>
      <c r="C189" s="101" t="s">
        <v>304</v>
      </c>
      <c r="D189" s="102"/>
      <c r="E189" s="78">
        <v>150000</v>
      </c>
    </row>
    <row r="190" spans="1:5" ht="21" customHeight="1" x14ac:dyDescent="0.25">
      <c r="A190" s="77" t="s">
        <v>218</v>
      </c>
      <c r="B190" s="68"/>
      <c r="C190" s="101" t="s">
        <v>305</v>
      </c>
      <c r="D190" s="102"/>
      <c r="E190" s="78">
        <v>90000</v>
      </c>
    </row>
    <row r="191" spans="1:5" ht="33" customHeight="1" x14ac:dyDescent="0.25">
      <c r="A191" s="77" t="s">
        <v>219</v>
      </c>
      <c r="B191" s="68"/>
      <c r="C191" s="101" t="s">
        <v>284</v>
      </c>
      <c r="D191" s="102"/>
      <c r="E191" s="78">
        <v>400000</v>
      </c>
    </row>
    <row r="192" spans="1:5" ht="17.25" customHeight="1" x14ac:dyDescent="0.25">
      <c r="A192" s="77" t="s">
        <v>220</v>
      </c>
      <c r="B192" s="68"/>
      <c r="C192" s="103" t="s">
        <v>306</v>
      </c>
      <c r="D192" s="104"/>
      <c r="E192" s="78">
        <v>200000</v>
      </c>
    </row>
    <row r="193" spans="1:5" ht="18" customHeight="1" x14ac:dyDescent="0.25">
      <c r="A193" s="77" t="s">
        <v>260</v>
      </c>
      <c r="B193" s="68"/>
      <c r="C193" s="101" t="s">
        <v>231</v>
      </c>
      <c r="D193" s="102"/>
      <c r="E193" s="78">
        <v>80000</v>
      </c>
    </row>
    <row r="194" spans="1:5" ht="19.5" customHeight="1" x14ac:dyDescent="0.25">
      <c r="A194" s="77" t="s">
        <v>221</v>
      </c>
      <c r="B194" s="68"/>
      <c r="C194" s="101" t="s">
        <v>307</v>
      </c>
      <c r="D194" s="102"/>
      <c r="E194" s="78">
        <v>150000</v>
      </c>
    </row>
    <row r="195" spans="1:5" ht="34.5" customHeight="1" x14ac:dyDescent="0.25">
      <c r="A195" s="77" t="s">
        <v>222</v>
      </c>
      <c r="B195" s="68"/>
      <c r="C195" s="103" t="s">
        <v>308</v>
      </c>
      <c r="D195" s="104"/>
      <c r="E195" s="78">
        <v>85000</v>
      </c>
    </row>
    <row r="196" spans="1:5" ht="31.5" customHeight="1" x14ac:dyDescent="0.25">
      <c r="A196" s="77" t="s">
        <v>223</v>
      </c>
      <c r="B196" s="68"/>
      <c r="C196" s="122" t="s">
        <v>250</v>
      </c>
      <c r="D196" s="123"/>
      <c r="E196" s="78">
        <v>200000</v>
      </c>
    </row>
    <row r="197" spans="1:5" ht="34.5" customHeight="1" x14ac:dyDescent="0.25">
      <c r="A197" s="77" t="s">
        <v>224</v>
      </c>
      <c r="B197" s="68"/>
      <c r="C197" s="103" t="s">
        <v>309</v>
      </c>
      <c r="D197" s="104"/>
      <c r="E197" s="78">
        <v>200000</v>
      </c>
    </row>
    <row r="198" spans="1:5" ht="34.5" customHeight="1" x14ac:dyDescent="0.25">
      <c r="A198" s="77" t="s">
        <v>225</v>
      </c>
      <c r="B198" s="68"/>
      <c r="C198" s="103" t="s">
        <v>310</v>
      </c>
      <c r="D198" s="104"/>
      <c r="E198" s="78">
        <v>90000</v>
      </c>
    </row>
    <row r="199" spans="1:5" ht="18.75" customHeight="1" x14ac:dyDescent="0.25">
      <c r="A199" s="77" t="s">
        <v>276</v>
      </c>
      <c r="B199" s="68"/>
      <c r="C199" s="103" t="s">
        <v>279</v>
      </c>
      <c r="D199" s="104"/>
      <c r="E199" s="78">
        <v>91600</v>
      </c>
    </row>
    <row r="200" spans="1:5" ht="18.75" customHeight="1" x14ac:dyDescent="0.25">
      <c r="A200" s="77" t="s">
        <v>277</v>
      </c>
      <c r="B200" s="68"/>
      <c r="C200" s="103" t="s">
        <v>280</v>
      </c>
      <c r="D200" s="104"/>
      <c r="E200" s="78">
        <v>80000</v>
      </c>
    </row>
    <row r="201" spans="1:5" ht="18.75" customHeight="1" x14ac:dyDescent="0.25">
      <c r="A201" s="93" t="s">
        <v>278</v>
      </c>
      <c r="B201" s="68"/>
      <c r="C201" s="103" t="s">
        <v>294</v>
      </c>
      <c r="D201" s="121"/>
      <c r="E201" s="78">
        <v>85000</v>
      </c>
    </row>
    <row r="202" spans="1:5" ht="19.5" customHeight="1" x14ac:dyDescent="0.25">
      <c r="A202" s="77" t="s">
        <v>293</v>
      </c>
      <c r="B202" s="68"/>
      <c r="C202" s="103" t="s">
        <v>261</v>
      </c>
      <c r="D202" s="104"/>
      <c r="E202" s="78">
        <v>50000</v>
      </c>
    </row>
    <row r="203" spans="1:5" ht="19.5" customHeight="1" x14ac:dyDescent="0.25">
      <c r="A203" s="81" t="s">
        <v>267</v>
      </c>
      <c r="B203" s="68"/>
      <c r="C203" s="119" t="s">
        <v>49</v>
      </c>
      <c r="D203" s="120"/>
      <c r="E203" s="82">
        <f>E204+E205+E206</f>
        <v>230000</v>
      </c>
    </row>
    <row r="204" spans="1:5" ht="18" customHeight="1" x14ac:dyDescent="0.25">
      <c r="A204" s="77" t="s">
        <v>269</v>
      </c>
      <c r="B204" s="68"/>
      <c r="C204" s="103" t="s">
        <v>268</v>
      </c>
      <c r="D204" s="104"/>
      <c r="E204" s="78">
        <v>70000</v>
      </c>
    </row>
    <row r="205" spans="1:5" ht="18" customHeight="1" x14ac:dyDescent="0.25">
      <c r="A205" s="77" t="s">
        <v>270</v>
      </c>
      <c r="B205" s="68"/>
      <c r="C205" s="103" t="s">
        <v>143</v>
      </c>
      <c r="D205" s="104"/>
      <c r="E205" s="78">
        <v>60000</v>
      </c>
    </row>
    <row r="206" spans="1:5" ht="19.5" customHeight="1" x14ac:dyDescent="0.25">
      <c r="A206" s="77" t="s">
        <v>271</v>
      </c>
      <c r="B206" s="68"/>
      <c r="C206" s="103" t="s">
        <v>144</v>
      </c>
      <c r="D206" s="104"/>
      <c r="E206" s="78">
        <v>100000</v>
      </c>
    </row>
    <row r="207" spans="1:5" ht="29.25" customHeight="1" x14ac:dyDescent="0.25">
      <c r="A207" s="10" t="s">
        <v>77</v>
      </c>
      <c r="B207" s="10">
        <v>821000</v>
      </c>
      <c r="C207" s="115" t="s">
        <v>166</v>
      </c>
      <c r="D207" s="116"/>
      <c r="E207" s="46">
        <f>E208+E209+E210+E211+E212+E213+E214</f>
        <v>5610000</v>
      </c>
    </row>
    <row r="208" spans="1:5" s="87" customFormat="1" ht="23.25" customHeight="1" x14ac:dyDescent="0.25">
      <c r="A208" s="94"/>
      <c r="B208" s="95">
        <v>821200</v>
      </c>
      <c r="C208" s="117" t="s">
        <v>297</v>
      </c>
      <c r="D208" s="118"/>
      <c r="E208" s="96">
        <v>5400000</v>
      </c>
    </row>
    <row r="209" spans="1:5" ht="18" customHeight="1" x14ac:dyDescent="0.25">
      <c r="A209" s="36"/>
      <c r="B209" s="36">
        <v>821311</v>
      </c>
      <c r="C209" s="113" t="s">
        <v>202</v>
      </c>
      <c r="D209" s="114"/>
      <c r="E209" s="14">
        <v>20000</v>
      </c>
    </row>
    <row r="210" spans="1:5" ht="18.75" customHeight="1" x14ac:dyDescent="0.25">
      <c r="A210" s="36"/>
      <c r="B210" s="36">
        <v>821312</v>
      </c>
      <c r="C210" s="113" t="s">
        <v>59</v>
      </c>
      <c r="D210" s="114"/>
      <c r="E210" s="14">
        <v>30000</v>
      </c>
    </row>
    <row r="211" spans="1:5" ht="18" customHeight="1" x14ac:dyDescent="0.25">
      <c r="A211" s="36"/>
      <c r="B211" s="36">
        <v>821321</v>
      </c>
      <c r="C211" s="113" t="s">
        <v>60</v>
      </c>
      <c r="D211" s="114"/>
      <c r="E211" s="14">
        <v>100000</v>
      </c>
    </row>
    <row r="212" spans="1:5" ht="16.5" customHeight="1" x14ac:dyDescent="0.25">
      <c r="A212" s="36"/>
      <c r="B212" s="36">
        <v>821324</v>
      </c>
      <c r="C212" s="113" t="s">
        <v>121</v>
      </c>
      <c r="D212" s="114"/>
      <c r="E212" s="14">
        <v>40000</v>
      </c>
    </row>
    <row r="213" spans="1:5" ht="17.25" customHeight="1" x14ac:dyDescent="0.25">
      <c r="A213" s="36"/>
      <c r="B213" s="36">
        <v>821319</v>
      </c>
      <c r="C213" s="113" t="s">
        <v>168</v>
      </c>
      <c r="D213" s="114"/>
      <c r="E213" s="14">
        <v>5000</v>
      </c>
    </row>
    <row r="214" spans="1:5" ht="17.25" customHeight="1" x14ac:dyDescent="0.25">
      <c r="A214" s="36"/>
      <c r="B214" s="36"/>
      <c r="C214" s="113" t="s">
        <v>169</v>
      </c>
      <c r="D214" s="114"/>
      <c r="E214" s="14">
        <v>15000</v>
      </c>
    </row>
    <row r="215" spans="1:5" ht="17.25" customHeight="1" x14ac:dyDescent="0.25"/>
    <row r="216" spans="1:5" ht="17.25" customHeight="1" x14ac:dyDescent="0.25"/>
    <row r="217" spans="1:5" ht="15" customHeight="1" x14ac:dyDescent="0.25"/>
    <row r="218" spans="1:5" ht="18" customHeight="1" x14ac:dyDescent="0.25">
      <c r="C218" s="97" t="s">
        <v>256</v>
      </c>
      <c r="D218" s="98"/>
      <c r="E218" s="98"/>
    </row>
    <row r="219" spans="1:5" ht="25.5" customHeight="1" x14ac:dyDescent="0.25">
      <c r="C219" s="97" t="s">
        <v>257</v>
      </c>
      <c r="D219" s="98"/>
      <c r="E219" s="98"/>
    </row>
    <row r="220" spans="1:5" ht="21.75" customHeight="1" x14ac:dyDescent="0.25"/>
    <row r="221" spans="1:5" ht="22.5" customHeight="1" x14ac:dyDescent="0.25">
      <c r="C221" s="99" t="s">
        <v>258</v>
      </c>
      <c r="D221" s="100"/>
      <c r="E221" s="100"/>
    </row>
  </sheetData>
  <mergeCells count="104">
    <mergeCell ref="C150:D150"/>
    <mergeCell ref="C143:D143"/>
    <mergeCell ref="C155:D155"/>
    <mergeCell ref="C156:D156"/>
    <mergeCell ref="C157:D157"/>
    <mergeCell ref="C158:D158"/>
    <mergeCell ref="C159:D159"/>
    <mergeCell ref="C144:D144"/>
    <mergeCell ref="C145:D145"/>
    <mergeCell ref="C151:D151"/>
    <mergeCell ref="C152:D152"/>
    <mergeCell ref="C149:D149"/>
    <mergeCell ref="C132:D132"/>
    <mergeCell ref="C133:D133"/>
    <mergeCell ref="C134:D134"/>
    <mergeCell ref="C135:D135"/>
    <mergeCell ref="C136:D136"/>
    <mergeCell ref="C148:D148"/>
    <mergeCell ref="C146:D146"/>
    <mergeCell ref="C147:D147"/>
    <mergeCell ref="C138:D138"/>
    <mergeCell ref="C139:D139"/>
    <mergeCell ref="C140:D140"/>
    <mergeCell ref="C141:D141"/>
    <mergeCell ref="C142:D142"/>
    <mergeCell ref="C137:D137"/>
    <mergeCell ref="A116:E116"/>
    <mergeCell ref="A1:E3"/>
    <mergeCell ref="A5:E5"/>
    <mergeCell ref="A6:E6"/>
    <mergeCell ref="A7:E7"/>
    <mergeCell ref="B9:E9"/>
    <mergeCell ref="B29:E29"/>
    <mergeCell ref="A55:E55"/>
    <mergeCell ref="C131:D131"/>
    <mergeCell ref="C122:D122"/>
    <mergeCell ref="C127:D127"/>
    <mergeCell ref="C128:D128"/>
    <mergeCell ref="C129:D129"/>
    <mergeCell ref="C130:D130"/>
    <mergeCell ref="C123:D123"/>
    <mergeCell ref="C124:D124"/>
    <mergeCell ref="C125:D125"/>
    <mergeCell ref="C126:D126"/>
    <mergeCell ref="C175:D175"/>
    <mergeCell ref="C176:D176"/>
    <mergeCell ref="C177:D177"/>
    <mergeCell ref="C185:D185"/>
    <mergeCell ref="C186:D186"/>
    <mergeCell ref="C187:D187"/>
    <mergeCell ref="C188:D188"/>
    <mergeCell ref="C214:D214"/>
    <mergeCell ref="C207:D207"/>
    <mergeCell ref="C209:D209"/>
    <mergeCell ref="C210:D210"/>
    <mergeCell ref="C211:D211"/>
    <mergeCell ref="C212:D212"/>
    <mergeCell ref="C213:D213"/>
    <mergeCell ref="C199:D199"/>
    <mergeCell ref="C200:D200"/>
    <mergeCell ref="C208:D208"/>
    <mergeCell ref="C202:D202"/>
    <mergeCell ref="C203:D203"/>
    <mergeCell ref="C204:D204"/>
    <mergeCell ref="C205:D205"/>
    <mergeCell ref="C206:D206"/>
    <mergeCell ref="C201:D201"/>
    <mergeCell ref="C196:D196"/>
    <mergeCell ref="C197:D197"/>
    <mergeCell ref="C198:D198"/>
    <mergeCell ref="C190:D190"/>
    <mergeCell ref="C191:D191"/>
    <mergeCell ref="C192:D192"/>
    <mergeCell ref="C193:D193"/>
    <mergeCell ref="C189:D189"/>
    <mergeCell ref="C180:D180"/>
    <mergeCell ref="C181:D181"/>
    <mergeCell ref="C182:D182"/>
    <mergeCell ref="C183:D183"/>
    <mergeCell ref="C184:D184"/>
    <mergeCell ref="C218:E218"/>
    <mergeCell ref="C219:E219"/>
    <mergeCell ref="C221:E221"/>
    <mergeCell ref="C174:D174"/>
    <mergeCell ref="C178:D178"/>
    <mergeCell ref="C179:D179"/>
    <mergeCell ref="C153:D153"/>
    <mergeCell ref="C160:D160"/>
    <mergeCell ref="C161:D161"/>
    <mergeCell ref="C162:D162"/>
    <mergeCell ref="C163:D163"/>
    <mergeCell ref="C154:D154"/>
    <mergeCell ref="C169:D169"/>
    <mergeCell ref="C170:D170"/>
    <mergeCell ref="C171:D171"/>
    <mergeCell ref="C172:D172"/>
    <mergeCell ref="C173:D173"/>
    <mergeCell ref="C164:D164"/>
    <mergeCell ref="C165:D165"/>
    <mergeCell ref="C166:D166"/>
    <mergeCell ref="C167:D167"/>
    <mergeCell ref="C168:D168"/>
    <mergeCell ref="C194:D194"/>
    <mergeCell ref="C195:D195"/>
  </mergeCells>
  <pageMargins left="0.70866141732283472" right="0.70866141732283472" top="0.74803149606299213" bottom="0.74803149606299213" header="0.31496062992125984" footer="0.31496062992125984"/>
  <pageSetup scale="70" fitToHeight="0" orientation="portrait" r:id="rId1"/>
  <headerFooter>
    <oddFooter>&amp;C&amp;P</oddFooter>
  </headerFooter>
  <ignoredErrors>
    <ignoredError sqref="E7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topLeftCell="A13" workbookViewId="0">
      <selection activeCell="F14" sqref="F14"/>
    </sheetView>
  </sheetViews>
  <sheetFormatPr defaultRowHeight="15" x14ac:dyDescent="0.25"/>
  <cols>
    <col min="1" max="1" width="6.140625" customWidth="1"/>
    <col min="2" max="2" width="5.7109375" customWidth="1"/>
    <col min="3" max="3" width="5.5703125" customWidth="1"/>
    <col min="4" max="4" width="9.28515625" customWidth="1"/>
    <col min="5" max="6" width="23.7109375" customWidth="1"/>
  </cols>
  <sheetData>
    <row r="1" spans="1:7" ht="15.75" x14ac:dyDescent="0.25">
      <c r="A1" s="3"/>
      <c r="B1" s="3"/>
      <c r="C1" s="3"/>
      <c r="D1" s="3"/>
      <c r="E1" s="3"/>
      <c r="F1" s="4"/>
      <c r="G1" s="3"/>
    </row>
    <row r="2" spans="1:7" ht="15.75" x14ac:dyDescent="0.25">
      <c r="A2" s="5"/>
      <c r="B2" s="5"/>
      <c r="C2" s="5"/>
      <c r="D2" s="5"/>
      <c r="E2" s="5"/>
      <c r="F2" s="1"/>
      <c r="G2" s="3"/>
    </row>
    <row r="3" spans="1:7" ht="15.75" x14ac:dyDescent="0.25">
      <c r="A3" s="5"/>
      <c r="B3" s="5"/>
      <c r="C3" s="138" t="s">
        <v>272</v>
      </c>
      <c r="D3" s="138"/>
      <c r="E3" s="138"/>
      <c r="F3" s="138"/>
      <c r="G3" s="3"/>
    </row>
    <row r="4" spans="1:7" ht="15.75" x14ac:dyDescent="0.25">
      <c r="A4" s="5"/>
      <c r="B4" s="5"/>
      <c r="C4" s="138" t="s">
        <v>273</v>
      </c>
      <c r="D4" s="138"/>
      <c r="E4" s="138"/>
      <c r="F4" s="138"/>
      <c r="G4" s="3"/>
    </row>
    <row r="5" spans="1:7" ht="15.75" x14ac:dyDescent="0.25">
      <c r="A5" s="5"/>
      <c r="B5" s="5"/>
      <c r="C5" s="5"/>
      <c r="D5" s="5"/>
      <c r="E5" s="5"/>
      <c r="F5" s="1"/>
      <c r="G5" s="3"/>
    </row>
    <row r="6" spans="1:7" ht="15.75" x14ac:dyDescent="0.25">
      <c r="A6" s="5"/>
      <c r="B6" s="5"/>
      <c r="C6" s="5"/>
      <c r="D6" s="5"/>
      <c r="E6" s="5"/>
      <c r="F6" s="1"/>
      <c r="G6" s="3"/>
    </row>
    <row r="7" spans="1:7" ht="15.75" x14ac:dyDescent="0.25">
      <c r="A7" s="5"/>
      <c r="B7" s="5"/>
      <c r="C7" s="5"/>
      <c r="D7" s="5"/>
      <c r="E7" s="5"/>
      <c r="F7" s="1"/>
      <c r="G7" s="3"/>
    </row>
    <row r="8" spans="1:7" ht="15.75" x14ac:dyDescent="0.25">
      <c r="A8" s="5"/>
      <c r="B8" s="5"/>
      <c r="C8" s="5"/>
      <c r="D8" s="5"/>
      <c r="E8" s="2"/>
      <c r="F8" s="1"/>
      <c r="G8" s="3"/>
    </row>
    <row r="9" spans="1:7" ht="15.75" x14ac:dyDescent="0.25">
      <c r="A9" s="5"/>
      <c r="B9" s="5"/>
      <c r="C9" s="5"/>
      <c r="D9" s="5"/>
      <c r="E9" s="5"/>
      <c r="F9" s="1"/>
      <c r="G9" s="3"/>
    </row>
    <row r="10" spans="1:7" ht="15.75" x14ac:dyDescent="0.25">
      <c r="A10" s="5"/>
      <c r="B10" s="5"/>
      <c r="C10" s="5"/>
      <c r="D10" s="5"/>
      <c r="E10" s="5"/>
      <c r="F10" s="1"/>
      <c r="G10" s="3"/>
    </row>
    <row r="11" spans="1:7" ht="15.75" x14ac:dyDescent="0.25">
      <c r="A11" s="5"/>
      <c r="B11" s="5"/>
      <c r="C11" s="5"/>
      <c r="D11" s="5"/>
      <c r="E11" s="5"/>
      <c r="F11" s="1"/>
      <c r="G11" s="3"/>
    </row>
    <row r="12" spans="1:7" ht="15.75" x14ac:dyDescent="0.25">
      <c r="A12" s="5"/>
      <c r="B12" s="5"/>
      <c r="C12" s="5"/>
      <c r="D12" s="5"/>
      <c r="E12" s="5"/>
      <c r="F12" s="1"/>
      <c r="G12" s="3"/>
    </row>
    <row r="13" spans="1:7" ht="15.75" x14ac:dyDescent="0.25">
      <c r="A13" s="5"/>
      <c r="B13" s="5"/>
      <c r="C13" s="5"/>
      <c r="D13" s="5"/>
      <c r="E13" s="5"/>
      <c r="F13" s="1"/>
      <c r="G13" s="3"/>
    </row>
    <row r="14" spans="1:7" ht="15.75" x14ac:dyDescent="0.25">
      <c r="A14" s="5"/>
      <c r="B14" s="5"/>
      <c r="C14" s="5"/>
      <c r="D14" s="5"/>
      <c r="E14" s="5"/>
      <c r="F14" s="1"/>
      <c r="G14" s="3"/>
    </row>
    <row r="15" spans="1:7" ht="15.75" x14ac:dyDescent="0.25">
      <c r="A15" s="5"/>
      <c r="B15" s="5"/>
      <c r="C15" s="5"/>
      <c r="D15" s="5"/>
      <c r="E15" s="5"/>
      <c r="F15" s="1"/>
      <c r="G15" s="3"/>
    </row>
    <row r="16" spans="1:7" ht="15.75" x14ac:dyDescent="0.25">
      <c r="A16" s="5"/>
      <c r="B16" s="5"/>
      <c r="C16" s="5"/>
      <c r="D16" s="5"/>
      <c r="E16" s="5"/>
      <c r="F16" s="1"/>
      <c r="G16" s="3"/>
    </row>
    <row r="17" spans="1:7" ht="15.75" x14ac:dyDescent="0.25">
      <c r="A17" s="5"/>
      <c r="B17" s="5"/>
      <c r="C17" s="5"/>
      <c r="D17" s="5"/>
      <c r="E17" s="5"/>
      <c r="F17" s="1"/>
      <c r="G17" s="3"/>
    </row>
    <row r="18" spans="1:7" ht="15.75" x14ac:dyDescent="0.25">
      <c r="A18" s="5"/>
      <c r="B18" s="5"/>
      <c r="C18" s="5"/>
      <c r="D18" s="5"/>
      <c r="E18" s="5"/>
      <c r="F18" s="1"/>
      <c r="G18" s="3"/>
    </row>
    <row r="19" spans="1:7" ht="15.75" x14ac:dyDescent="0.25">
      <c r="A19" s="5"/>
      <c r="B19" s="5"/>
      <c r="C19" s="5"/>
      <c r="D19" s="5"/>
      <c r="E19" s="5"/>
      <c r="F19" s="1"/>
      <c r="G19" s="3"/>
    </row>
    <row r="20" spans="1:7" ht="15.75" x14ac:dyDescent="0.25">
      <c r="A20" s="5"/>
      <c r="B20" s="5"/>
      <c r="C20" s="5"/>
      <c r="D20" s="5"/>
      <c r="E20" s="5"/>
      <c r="F20" s="1"/>
      <c r="G20" s="3"/>
    </row>
    <row r="21" spans="1:7" ht="15.75" x14ac:dyDescent="0.25">
      <c r="A21" s="5"/>
      <c r="B21" s="5"/>
      <c r="C21" s="5"/>
      <c r="D21" s="5"/>
      <c r="E21" s="5"/>
      <c r="F21" s="1"/>
      <c r="G21" s="3"/>
    </row>
    <row r="22" spans="1:7" ht="15.75" x14ac:dyDescent="0.25">
      <c r="A22" s="5"/>
      <c r="B22" s="5"/>
      <c r="C22" s="5"/>
      <c r="D22" s="5"/>
      <c r="E22" s="5"/>
      <c r="F22" s="1"/>
      <c r="G22" s="3"/>
    </row>
    <row r="23" spans="1:7" ht="15.75" x14ac:dyDescent="0.25">
      <c r="A23" s="5"/>
      <c r="B23" s="5"/>
      <c r="C23" s="5"/>
      <c r="D23" s="5"/>
      <c r="E23" s="5"/>
      <c r="F23" s="1"/>
      <c r="G23" s="3"/>
    </row>
    <row r="24" spans="1:7" ht="15.75" x14ac:dyDescent="0.25">
      <c r="A24" s="5"/>
      <c r="B24" s="5"/>
      <c r="C24" s="5"/>
      <c r="D24" s="5"/>
      <c r="E24" s="5"/>
      <c r="F24" s="1"/>
      <c r="G24" s="3"/>
    </row>
    <row r="25" spans="1:7" ht="18.75" x14ac:dyDescent="0.3">
      <c r="A25" s="5"/>
      <c r="B25" s="5"/>
      <c r="C25" s="139" t="s">
        <v>32</v>
      </c>
      <c r="D25" s="139"/>
      <c r="E25" s="139"/>
      <c r="F25" s="139"/>
      <c r="G25" s="3"/>
    </row>
    <row r="26" spans="1:7" ht="18.75" x14ac:dyDescent="0.3">
      <c r="A26" s="5"/>
      <c r="B26" s="5"/>
      <c r="C26" s="139" t="s">
        <v>33</v>
      </c>
      <c r="D26" s="139"/>
      <c r="E26" s="139"/>
      <c r="F26" s="139"/>
      <c r="G26" s="3"/>
    </row>
    <row r="27" spans="1:7" ht="18.75" x14ac:dyDescent="0.3">
      <c r="A27" s="5"/>
      <c r="B27" s="5"/>
      <c r="C27" s="139" t="s">
        <v>31</v>
      </c>
      <c r="D27" s="139"/>
      <c r="E27" s="139"/>
      <c r="F27" s="139"/>
      <c r="G27" s="3"/>
    </row>
    <row r="28" spans="1:7" ht="15.75" x14ac:dyDescent="0.25">
      <c r="A28" s="5"/>
      <c r="B28" s="5"/>
      <c r="C28" s="5"/>
      <c r="D28" s="5"/>
      <c r="E28" s="5"/>
      <c r="F28" s="1"/>
      <c r="G28" s="3"/>
    </row>
    <row r="29" spans="1:7" ht="15.75" x14ac:dyDescent="0.25">
      <c r="A29" s="5"/>
      <c r="B29" s="5"/>
      <c r="C29" s="5"/>
      <c r="D29" s="5"/>
      <c r="E29" s="5"/>
      <c r="F29" s="1"/>
      <c r="G29" s="3"/>
    </row>
    <row r="30" spans="1:7" ht="15.75" x14ac:dyDescent="0.25">
      <c r="A30" s="5"/>
      <c r="B30" s="5"/>
      <c r="C30" s="5"/>
      <c r="D30" s="5"/>
      <c r="E30" s="5"/>
      <c r="F30" s="1"/>
      <c r="G30" s="3"/>
    </row>
    <row r="31" spans="1:7" ht="15.75" x14ac:dyDescent="0.25">
      <c r="A31" s="5"/>
      <c r="B31" s="5"/>
      <c r="C31" s="5"/>
      <c r="D31" s="5"/>
      <c r="E31" s="5"/>
      <c r="F31" s="1"/>
      <c r="G31" s="3"/>
    </row>
    <row r="32" spans="1:7" ht="15.75" x14ac:dyDescent="0.25">
      <c r="A32" s="5"/>
      <c r="B32" s="5"/>
      <c r="C32" s="5"/>
      <c r="D32" s="5"/>
      <c r="E32" s="5"/>
      <c r="F32" s="1"/>
      <c r="G32" s="3"/>
    </row>
    <row r="33" spans="1:7" ht="15.75" x14ac:dyDescent="0.25">
      <c r="A33" s="5"/>
      <c r="B33" s="5"/>
      <c r="C33" s="5"/>
      <c r="D33" s="5"/>
      <c r="E33" s="5"/>
      <c r="F33" s="1"/>
      <c r="G33" s="3"/>
    </row>
    <row r="34" spans="1:7" ht="16.5" customHeight="1" x14ac:dyDescent="0.25">
      <c r="A34" s="5"/>
      <c r="B34" s="5"/>
      <c r="C34" s="5"/>
      <c r="D34" s="5"/>
      <c r="E34" s="5"/>
      <c r="F34" s="1"/>
      <c r="G34" s="3"/>
    </row>
    <row r="35" spans="1:7" ht="15.75" x14ac:dyDescent="0.25">
      <c r="A35" s="5"/>
      <c r="B35" s="5"/>
      <c r="C35" s="5"/>
      <c r="D35" s="5"/>
      <c r="E35" s="5"/>
      <c r="F35" s="1"/>
      <c r="G35" s="3"/>
    </row>
    <row r="36" spans="1:7" ht="15.75" x14ac:dyDescent="0.25">
      <c r="A36" s="5"/>
      <c r="B36" s="5"/>
      <c r="C36" s="5"/>
      <c r="D36" s="5"/>
      <c r="E36" s="5"/>
      <c r="F36" s="1"/>
      <c r="G36" s="3"/>
    </row>
    <row r="37" spans="1:7" ht="29.25" customHeight="1" x14ac:dyDescent="0.25">
      <c r="A37" s="5"/>
      <c r="B37" s="5"/>
      <c r="C37" s="3"/>
      <c r="D37" s="3"/>
      <c r="E37" s="3"/>
      <c r="F37" s="3"/>
      <c r="G37" s="3"/>
    </row>
    <row r="38" spans="1:7" ht="15.75" x14ac:dyDescent="0.25">
      <c r="A38" s="5"/>
      <c r="B38" s="5"/>
      <c r="C38" s="5"/>
      <c r="D38" s="5"/>
      <c r="E38" s="5"/>
      <c r="F38" s="1"/>
      <c r="G38" s="3"/>
    </row>
    <row r="39" spans="1:7" ht="15.75" customHeight="1" x14ac:dyDescent="0.25">
      <c r="A39" s="3"/>
      <c r="B39" s="3"/>
      <c r="C39" s="3"/>
      <c r="D39" s="3"/>
      <c r="E39" s="3"/>
      <c r="F39" s="3"/>
      <c r="G39" s="3"/>
    </row>
    <row r="40" spans="1:7" ht="15.75" customHeight="1" x14ac:dyDescent="0.25">
      <c r="A40" s="3"/>
      <c r="B40" s="3"/>
      <c r="C40" s="3"/>
      <c r="D40" s="3"/>
      <c r="E40" s="3"/>
      <c r="F40" s="3"/>
      <c r="G40" s="3"/>
    </row>
    <row r="41" spans="1:7" ht="15.75" customHeight="1" x14ac:dyDescent="0.25">
      <c r="A41" s="3"/>
      <c r="B41" s="3"/>
      <c r="C41" s="3"/>
      <c r="D41" s="3"/>
      <c r="E41" s="3"/>
      <c r="F41" s="3"/>
      <c r="G41" s="3"/>
    </row>
    <row r="42" spans="1:7" ht="15.75" x14ac:dyDescent="0.25">
      <c r="A42" s="3"/>
      <c r="B42" s="3"/>
      <c r="C42" s="3"/>
      <c r="D42" s="3"/>
      <c r="E42" s="3"/>
      <c r="F42" s="3"/>
      <c r="G42" s="3"/>
    </row>
    <row r="43" spans="1:7" ht="15.75" x14ac:dyDescent="0.25">
      <c r="A43" s="3"/>
      <c r="B43" s="3"/>
      <c r="C43" s="3"/>
      <c r="D43" s="3"/>
      <c r="E43" s="3"/>
      <c r="F43" s="3"/>
      <c r="G43" s="3"/>
    </row>
    <row r="44" spans="1:7" ht="15.75" x14ac:dyDescent="0.25">
      <c r="A44" s="3"/>
      <c r="B44" s="3"/>
      <c r="C44" s="137" t="s">
        <v>281</v>
      </c>
      <c r="D44" s="137"/>
      <c r="E44" s="137"/>
      <c r="F44" s="137"/>
      <c r="G44" s="3"/>
    </row>
    <row r="45" spans="1:7" ht="15.75" x14ac:dyDescent="0.25">
      <c r="A45" s="3"/>
      <c r="B45" s="3"/>
      <c r="C45" s="3"/>
      <c r="D45" s="3"/>
      <c r="E45" s="3"/>
      <c r="F45" s="3"/>
      <c r="G45" s="3"/>
    </row>
    <row r="46" spans="1:7" ht="15.75" x14ac:dyDescent="0.25">
      <c r="A46" s="3"/>
      <c r="B46" s="3"/>
      <c r="C46" s="3"/>
      <c r="D46" s="3"/>
      <c r="E46" s="3"/>
      <c r="F46" s="3"/>
      <c r="G46" s="3"/>
    </row>
    <row r="47" spans="1:7" ht="15.75" x14ac:dyDescent="0.25">
      <c r="A47" s="3"/>
      <c r="B47" s="3"/>
      <c r="C47" s="3"/>
      <c r="D47" s="3"/>
      <c r="E47" s="3"/>
      <c r="F47" s="3"/>
      <c r="G47" s="3"/>
    </row>
  </sheetData>
  <mergeCells count="6">
    <mergeCell ref="C44:F44"/>
    <mergeCell ref="C3:F3"/>
    <mergeCell ref="C4:F4"/>
    <mergeCell ref="C25:F25"/>
    <mergeCell ref="C26:F26"/>
    <mergeCell ref="C27:F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Plan</vt:lpstr>
      <vt:lpstr>Naslov</vt:lpstr>
      <vt:lpstr>Sheet3</vt:lpstr>
      <vt:lpstr>Sheet4</vt:lpstr>
      <vt:lpstr>Plan!Print_Area</vt:lpstr>
    </vt:vector>
  </TitlesOfParts>
  <Company>Unknown Organization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Ibro</cp:lastModifiedBy>
  <cp:lastPrinted>2015-01-05T11:39:44Z</cp:lastPrinted>
  <dcterms:created xsi:type="dcterms:W3CDTF">2014-10-26T03:22:11Z</dcterms:created>
  <dcterms:modified xsi:type="dcterms:W3CDTF">2015-01-05T11:39:49Z</dcterms:modified>
</cp:coreProperties>
</file>